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SERVER\Share\City\Admin\RFP\"/>
    </mc:Choice>
  </mc:AlternateContent>
  <xr:revisionPtr revIDLastSave="0" documentId="8_{5E01CC1D-D5E5-4B19-A2BE-5FFCE36B6CFD}" xr6:coauthVersionLast="34" xr6:coauthVersionMax="34" xr10:uidLastSave="{00000000-0000-0000-0000-000000000000}"/>
  <workbookProtection lockStructure="1"/>
  <bookViews>
    <workbookView xWindow="0" yWindow="0" windowWidth="28800" windowHeight="11925" tabRatio="911" activeTab="7" xr2:uid="{00000000-000D-0000-FFFF-FFFF00000000}"/>
  </bookViews>
  <sheets>
    <sheet name="TOTAL" sheetId="19" r:id="rId1"/>
    <sheet name="West Idaho Springs-Base" sheetId="3" r:id="rId2"/>
    <sheet name="CIS-City Hall" sheetId="5" r:id="rId3"/>
    <sheet name="CIS-Bank" sheetId="6" r:id="rId4"/>
    <sheet name="CIS-Riverside Complete" sheetId="11" r:id="rId5"/>
    <sheet name="West Idaho Springs-Add ALT" sheetId="18" r:id="rId6"/>
    <sheet name="CIS-Riverside City Add Alt" sheetId="22" r:id="rId7"/>
    <sheet name="City Hall Trail-Add Alt" sheetId="10" r:id="rId8"/>
  </sheets>
  <definedNames>
    <definedName name="_xlnm.Print_Area" localSheetId="3">'CIS-Bank'!$A$1:$I$35</definedName>
    <definedName name="_xlnm.Print_Area" localSheetId="2">'CIS-City Hall'!$A$1:$I$44</definedName>
    <definedName name="_xlnm.Print_Area" localSheetId="6">'CIS-Riverside City Add Alt'!$A$1:$I$15</definedName>
    <definedName name="_xlnm.Print_Area" localSheetId="4">'CIS-Riverside Complete'!$A$1:$I$53</definedName>
    <definedName name="_xlnm.Print_Area" localSheetId="7">'City Hall Trail-Add Alt'!$A$1:$I$15</definedName>
    <definedName name="_xlnm.Print_Area" localSheetId="0">TOTAL!$A$1:$G$42</definedName>
    <definedName name="_xlnm.Print_Area" localSheetId="5">'West Idaho Springs-Add ALT'!$A$1:$I$36</definedName>
    <definedName name="_xlnm.Print_Area" localSheetId="1">'West Idaho Springs-Base'!$A$1:$I$67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6" i="10" l="1"/>
  <c r="I7" i="10"/>
  <c r="I8" i="10"/>
  <c r="I9" i="10"/>
  <c r="I10" i="10"/>
  <c r="I5" i="10"/>
  <c r="I4" i="10"/>
  <c r="I7" i="22"/>
  <c r="I8" i="22"/>
  <c r="I9" i="22"/>
  <c r="I10" i="22"/>
  <c r="I6" i="22"/>
  <c r="I5" i="22"/>
  <c r="I4" i="22"/>
  <c r="I12" i="22" s="1"/>
  <c r="I8" i="18"/>
  <c r="I9" i="18"/>
  <c r="I10" i="18"/>
  <c r="I11" i="18"/>
  <c r="I12" i="18"/>
  <c r="I13" i="18"/>
  <c r="I14" i="18"/>
  <c r="I15" i="18"/>
  <c r="I16" i="18"/>
  <c r="I17" i="18"/>
  <c r="I18" i="18"/>
  <c r="I19" i="18"/>
  <c r="I20" i="18"/>
  <c r="I21" i="18"/>
  <c r="I22" i="18"/>
  <c r="I23" i="18"/>
  <c r="I24" i="18"/>
  <c r="I25" i="18"/>
  <c r="I26" i="18"/>
  <c r="I27" i="18"/>
  <c r="I28" i="18"/>
  <c r="I29" i="18"/>
  <c r="I30" i="18"/>
  <c r="I31" i="18"/>
  <c r="I7" i="18"/>
  <c r="I6" i="18"/>
  <c r="I5" i="18"/>
  <c r="I4" i="18"/>
  <c r="I33" i="18" s="1"/>
  <c r="I6" i="11"/>
  <c r="I7" i="11"/>
  <c r="I11" i="11"/>
  <c r="I12" i="11"/>
  <c r="I13" i="11"/>
  <c r="I14" i="11"/>
  <c r="I15" i="11"/>
  <c r="I16" i="11"/>
  <c r="I17" i="11"/>
  <c r="I19" i="11"/>
  <c r="I20" i="11"/>
  <c r="I21" i="11"/>
  <c r="I22" i="11"/>
  <c r="I23" i="11"/>
  <c r="I25" i="11"/>
  <c r="I27" i="11"/>
  <c r="I28" i="11"/>
  <c r="I29" i="11"/>
  <c r="I30" i="11"/>
  <c r="I31" i="11"/>
  <c r="I32" i="11"/>
  <c r="I33" i="11"/>
  <c r="I34" i="11"/>
  <c r="I37" i="11"/>
  <c r="I38" i="11"/>
  <c r="I39" i="11"/>
  <c r="I40" i="11"/>
  <c r="I41" i="11"/>
  <c r="I42" i="11"/>
  <c r="I44" i="11"/>
  <c r="I45" i="11"/>
  <c r="I46" i="11"/>
  <c r="I47" i="11"/>
  <c r="I48" i="11"/>
  <c r="I5" i="11"/>
  <c r="I4" i="11"/>
  <c r="I7" i="6"/>
  <c r="I8" i="6"/>
  <c r="I9" i="6"/>
  <c r="I10" i="6"/>
  <c r="I11" i="6"/>
  <c r="I12" i="6"/>
  <c r="I13" i="6"/>
  <c r="I14" i="6"/>
  <c r="I15" i="6"/>
  <c r="I16" i="6"/>
  <c r="I17" i="6"/>
  <c r="I18" i="6"/>
  <c r="I19" i="6"/>
  <c r="I20" i="6"/>
  <c r="I21" i="6"/>
  <c r="I22" i="6"/>
  <c r="I23" i="6"/>
  <c r="I24" i="6"/>
  <c r="I25" i="6"/>
  <c r="I26" i="6"/>
  <c r="I27" i="6"/>
  <c r="I28" i="6"/>
  <c r="I29" i="6"/>
  <c r="I30" i="6"/>
  <c r="I6" i="6"/>
  <c r="I5" i="6"/>
  <c r="I4" i="6"/>
  <c r="I7" i="5"/>
  <c r="I9" i="5"/>
  <c r="I11" i="5"/>
  <c r="I12" i="5"/>
  <c r="I13" i="5"/>
  <c r="I14" i="5"/>
  <c r="I15" i="5"/>
  <c r="I16" i="5"/>
  <c r="I17" i="5"/>
  <c r="I18" i="5"/>
  <c r="I19" i="5"/>
  <c r="I20" i="5"/>
  <c r="I21" i="5"/>
  <c r="I22" i="5"/>
  <c r="I23" i="5"/>
  <c r="I24" i="5"/>
  <c r="I25" i="5"/>
  <c r="I27" i="5"/>
  <c r="I28" i="5"/>
  <c r="I29" i="5"/>
  <c r="I30" i="5"/>
  <c r="I31" i="5"/>
  <c r="I32" i="5"/>
  <c r="I33" i="5"/>
  <c r="I34" i="5"/>
  <c r="I35" i="5"/>
  <c r="I36" i="5"/>
  <c r="I37" i="5"/>
  <c r="I38" i="5"/>
  <c r="I39" i="5"/>
  <c r="I4" i="5"/>
  <c r="I5" i="3"/>
  <c r="I6" i="3"/>
  <c r="I7" i="3"/>
  <c r="I8" i="3"/>
  <c r="I9" i="3"/>
  <c r="I10" i="3"/>
  <c r="I11" i="3"/>
  <c r="I12" i="3"/>
  <c r="I64" i="3" s="1"/>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4" i="3"/>
  <c r="I32" i="6" l="1"/>
  <c r="I12" i="10"/>
  <c r="D24" i="11"/>
  <c r="I24" i="11" s="1"/>
  <c r="D10" i="11"/>
  <c r="I10" i="11" s="1"/>
  <c r="D26" i="5"/>
  <c r="I26" i="5" s="1"/>
  <c r="D10" i="5"/>
  <c r="I10" i="5" s="1"/>
  <c r="D8" i="5"/>
  <c r="I8" i="5" s="1"/>
  <c r="D6" i="5"/>
  <c r="I6" i="5" s="1"/>
  <c r="D5" i="5"/>
  <c r="I5" i="5" s="1"/>
  <c r="I41" i="5" s="1"/>
  <c r="D26" i="11"/>
  <c r="I26" i="11" s="1"/>
  <c r="D8" i="11"/>
  <c r="I8" i="11" s="1"/>
  <c r="D43" i="11" l="1"/>
  <c r="I43" i="11" s="1"/>
  <c r="D36" i="11"/>
  <c r="I36" i="11" s="1"/>
  <c r="D35" i="11"/>
  <c r="I35" i="11" s="1"/>
  <c r="D18" i="11"/>
  <c r="I18" i="11" s="1"/>
  <c r="D9" i="11"/>
  <c r="I9" i="11" s="1"/>
  <c r="I50" i="11" s="1"/>
</calcChain>
</file>

<file path=xl/sharedStrings.xml><?xml version="1.0" encoding="utf-8"?>
<sst xmlns="http://schemas.openxmlformats.org/spreadsheetml/2006/main" count="772" uniqueCount="303">
  <si>
    <t>CDOT ITEM</t>
  </si>
  <si>
    <t xml:space="preserve"> ITEM DESCRIPTION</t>
  </si>
  <si>
    <t>UNIT</t>
  </si>
  <si>
    <t>PLAN</t>
  </si>
  <si>
    <t>DIFF. 
+/-</t>
  </si>
  <si>
    <t>% PLAN</t>
  </si>
  <si>
    <t>201-00001</t>
  </si>
  <si>
    <t>Clearing and Grubbing</t>
  </si>
  <si>
    <t>AC</t>
  </si>
  <si>
    <t>202-00009</t>
  </si>
  <si>
    <t>Tree Trimming</t>
  </si>
  <si>
    <t>LS</t>
  </si>
  <si>
    <t>202-00010</t>
  </si>
  <si>
    <t>Removal of Tree</t>
  </si>
  <si>
    <t>EA</t>
  </si>
  <si>
    <t>202-00039</t>
  </si>
  <si>
    <t>Removal of Bollard</t>
  </si>
  <si>
    <t>202-00200</t>
  </si>
  <si>
    <t>Removal of Sidewalk</t>
  </si>
  <si>
    <t>SY</t>
  </si>
  <si>
    <t>202-00203</t>
  </si>
  <si>
    <t>Removal of Curb and Gutter</t>
  </si>
  <si>
    <t>LF</t>
  </si>
  <si>
    <t>202-00220</t>
  </si>
  <si>
    <t>Removal of Asphalt Mat</t>
  </si>
  <si>
    <t>203-00010</t>
  </si>
  <si>
    <t>CY</t>
  </si>
  <si>
    <t>203-00060</t>
  </si>
  <si>
    <t>Embankment Material (Complete in Place)</t>
  </si>
  <si>
    <t>203-00400</t>
  </si>
  <si>
    <t>Rock Excavation</t>
  </si>
  <si>
    <t>HR</t>
  </si>
  <si>
    <t>203-02330</t>
  </si>
  <si>
    <t>Laborer</t>
  </si>
  <si>
    <t>206-00510</t>
  </si>
  <si>
    <t>Riprap Filter Material</t>
  </si>
  <si>
    <t>208-00002</t>
  </si>
  <si>
    <t>Inlet Protection Erosion Log Type 1 (12 Inch)</t>
  </si>
  <si>
    <t>208-00012</t>
  </si>
  <si>
    <t>Check Dam Erosion Log Type 1 (9 Inch)</t>
  </si>
  <si>
    <t>208-00013</t>
  </si>
  <si>
    <t>Erosion Control Log Type 1 (20 Inch)</t>
  </si>
  <si>
    <t>208-00035</t>
  </si>
  <si>
    <t>Aggregate Bag</t>
  </si>
  <si>
    <t>208-00045</t>
  </si>
  <si>
    <t>Concrete Washout</t>
  </si>
  <si>
    <t>208-00070</t>
  </si>
  <si>
    <t>Vehicle Tracking Pad</t>
  </si>
  <si>
    <t>208-00103</t>
  </si>
  <si>
    <t>Removal and Disposal of Sediment (Labor)</t>
  </si>
  <si>
    <t>208-00105</t>
  </si>
  <si>
    <t>Removal and Disposal of Sediment (Equipment)</t>
  </si>
  <si>
    <t>208-00106</t>
  </si>
  <si>
    <t>Sweeping (Sediment Removal)</t>
  </si>
  <si>
    <t>208-00107</t>
  </si>
  <si>
    <t>Removal of Trash</t>
  </si>
  <si>
    <t>Erosion Control Management</t>
  </si>
  <si>
    <t>DAY</t>
  </si>
  <si>
    <t>210-00015</t>
  </si>
  <si>
    <t>Reset End Section</t>
  </si>
  <si>
    <t>210-00810</t>
  </si>
  <si>
    <t>Reset Ground Sign</t>
  </si>
  <si>
    <t>212-00006</t>
  </si>
  <si>
    <t>Seeding (Native)</t>
  </si>
  <si>
    <t>212-00032</t>
  </si>
  <si>
    <t>Soil Conditioning</t>
  </si>
  <si>
    <t>240-00000</t>
  </si>
  <si>
    <t>Wildlife Biologist</t>
  </si>
  <si>
    <t>250-00200</t>
  </si>
  <si>
    <t>Material Handling (Stockpile)</t>
  </si>
  <si>
    <t>403-00720</t>
  </si>
  <si>
    <t>Hot Mix Asphalt (Patching)(Asphalt)</t>
  </si>
  <si>
    <t>TONS</t>
  </si>
  <si>
    <t>420-00103</t>
  </si>
  <si>
    <t>Geotextile (Erosion Control) (Class 1)</t>
  </si>
  <si>
    <t>504-08050</t>
  </si>
  <si>
    <t>Stone Landscape Wall</t>
  </si>
  <si>
    <t>SF</t>
  </si>
  <si>
    <t>506-00209</t>
  </si>
  <si>
    <t>Riprap (9 Inch)</t>
  </si>
  <si>
    <t>514-00200</t>
  </si>
  <si>
    <t>Pedestrian Railing (Steel)</t>
  </si>
  <si>
    <t>603-10240</t>
  </si>
  <si>
    <t>24 Inch Corrugated Steel Pipe</t>
  </si>
  <si>
    <t>603-30024</t>
  </si>
  <si>
    <t>24 Inch Steel End Section</t>
  </si>
  <si>
    <t xml:space="preserve">607-11525 </t>
  </si>
  <si>
    <t>Fence (Plastic)</t>
  </si>
  <si>
    <t>608-00010</t>
  </si>
  <si>
    <t>Concrete Curb Ramp</t>
  </si>
  <si>
    <t>608-00000</t>
  </si>
  <si>
    <t>Concrete Sidewalk (4 inch)</t>
  </si>
  <si>
    <t>608-00026</t>
  </si>
  <si>
    <t>Concrete Bikeway (6 Inch)</t>
  </si>
  <si>
    <t>608-00028</t>
  </si>
  <si>
    <t>Concrete Bikeway (8 Inch)</t>
  </si>
  <si>
    <t>608-10000</t>
  </si>
  <si>
    <t>Sidewalk Drain</t>
  </si>
  <si>
    <t>614-00011</t>
  </si>
  <si>
    <t>Sign Panel (Class 1)</t>
  </si>
  <si>
    <t>614-01502</t>
  </si>
  <si>
    <t>Steel Sign Support (2 Inch Round Post &amp; Socket)</t>
  </si>
  <si>
    <t>614-72868</t>
  </si>
  <si>
    <t>Bicycle and Pedestrian Traffic Counter</t>
  </si>
  <si>
    <t>620-00005</t>
  </si>
  <si>
    <t>Field Office (Special)</t>
  </si>
  <si>
    <t>620-00012</t>
  </si>
  <si>
    <t>Field Laboratory (Class II)</t>
  </si>
  <si>
    <t>620-00020</t>
  </si>
  <si>
    <t>Sanitary Facility</t>
  </si>
  <si>
    <t>625-00000</t>
  </si>
  <si>
    <t>Construction Surveying</t>
  </si>
  <si>
    <t>625-00001</t>
  </si>
  <si>
    <t>626-00000</t>
  </si>
  <si>
    <t>Mobilization</t>
  </si>
  <si>
    <t>626-01101</t>
  </si>
  <si>
    <t>Public Information Services (Tier 1)</t>
  </si>
  <si>
    <t>627-00005</t>
  </si>
  <si>
    <t>Epoxy Pavement Marking</t>
  </si>
  <si>
    <t>GAL</t>
  </si>
  <si>
    <t>627-00070</t>
  </si>
  <si>
    <t>Preformed thermoplastic pavement</t>
  </si>
  <si>
    <t>630-00000</t>
  </si>
  <si>
    <t>Flagging</t>
  </si>
  <si>
    <t>630-00007</t>
  </si>
  <si>
    <t>Traffic Control Inspection</t>
  </si>
  <si>
    <t>630-00008</t>
  </si>
  <si>
    <t>Traffic Control (Special)</t>
  </si>
  <si>
    <t>630-00012</t>
  </si>
  <si>
    <t>Traffic Control Management</t>
  </si>
  <si>
    <t>700-70380</t>
  </si>
  <si>
    <t>Erosion Control</t>
  </si>
  <si>
    <t>FA</t>
  </si>
  <si>
    <t>202-01000</t>
  </si>
  <si>
    <t>Removal of Fence</t>
  </si>
  <si>
    <t>202-04001</t>
  </si>
  <si>
    <t>Plug Culvert</t>
  </si>
  <si>
    <t>202-05026</t>
  </si>
  <si>
    <t>Sawing Asphalt Material (6 Inch)</t>
  </si>
  <si>
    <t>210-01000</t>
  </si>
  <si>
    <t>Reset Fence</t>
  </si>
  <si>
    <t>210-02036</t>
  </si>
  <si>
    <t>Relay Pipe (30 Inch)</t>
  </si>
  <si>
    <t>210-02900</t>
  </si>
  <si>
    <t>Relay Riprap</t>
  </si>
  <si>
    <t>212-00011</t>
  </si>
  <si>
    <t>Seeding (Lawn)</t>
  </si>
  <si>
    <t>212-00048</t>
  </si>
  <si>
    <t>Soil Preparation (Special)</t>
  </si>
  <si>
    <t>304-06007</t>
  </si>
  <si>
    <t>Aggregate Base Course (Class 6)</t>
  </si>
  <si>
    <t>403-33841</t>
  </si>
  <si>
    <t>Hot Mix Asphalt (Grading S) (100) (PG 64-22)</t>
  </si>
  <si>
    <t>TON</t>
  </si>
  <si>
    <t>411-10255</t>
  </si>
  <si>
    <t>Emulsified Asphalt (Slow-Setting)</t>
  </si>
  <si>
    <t>412-00615</t>
  </si>
  <si>
    <t>Concrete Pavement (6 Inch) (Reinforced)</t>
  </si>
  <si>
    <t>622-00270</t>
  </si>
  <si>
    <t>Bollard</t>
  </si>
  <si>
    <t>603-01305</t>
  </si>
  <si>
    <t>30 Inch Reinforced Concrete Pipe (Complete In Place)</t>
  </si>
  <si>
    <t>604-19710</t>
  </si>
  <si>
    <t>Inlet Special (Trench Drain) (10 Inch Width)</t>
  </si>
  <si>
    <t>604-31010</t>
  </si>
  <si>
    <t>Manhole Box Base (10 Foot)</t>
  </si>
  <si>
    <t>Sign Panel (Class I)</t>
  </si>
  <si>
    <t>Steel Sign Support (2-Inch Round (Post &amp; Socket)</t>
  </si>
  <si>
    <t>Preformed Thermoplastic Pavement Marking</t>
  </si>
  <si>
    <t>609-24002</t>
  </si>
  <si>
    <t>Gutter Type 2 (2 Foot)</t>
  </si>
  <si>
    <t>202-00201</t>
  </si>
  <si>
    <t>Removal of Curb</t>
  </si>
  <si>
    <t>202-00250</t>
  </si>
  <si>
    <t>Removal of Pavement Marking</t>
  </si>
  <si>
    <t>202-00810</t>
  </si>
  <si>
    <t>Removal of Ground Sign</t>
  </si>
  <si>
    <t>210-00065</t>
  </si>
  <si>
    <t>Reset Monument (Type 3A)</t>
  </si>
  <si>
    <t>210-00750</t>
  </si>
  <si>
    <t>Reset Light Standard</t>
  </si>
  <si>
    <t>210-01710</t>
  </si>
  <si>
    <t>Reset Valve</t>
  </si>
  <si>
    <t>210-02510</t>
  </si>
  <si>
    <t>Relay Sprinkler System</t>
  </si>
  <si>
    <t>210-04010</t>
  </si>
  <si>
    <t>Adjust Manhole</t>
  </si>
  <si>
    <t>213-00067</t>
  </si>
  <si>
    <t>Rock Mulch (Weed Free)</t>
  </si>
  <si>
    <t>213-00700</t>
  </si>
  <si>
    <t>Landscape Boulder</t>
  </si>
  <si>
    <t>306-01000</t>
  </si>
  <si>
    <t>Reconditioning</t>
  </si>
  <si>
    <t>Hot Mix Asphalt (Patching) (Asphalt)</t>
  </si>
  <si>
    <t>411-10217</t>
  </si>
  <si>
    <t>Emulsified Asphalt (CRS-2P)</t>
  </si>
  <si>
    <t>412-00600</t>
  </si>
  <si>
    <t>Concrete Pavement (6 Inch)</t>
  </si>
  <si>
    <t>607-11525</t>
  </si>
  <si>
    <t>608-00005</t>
  </si>
  <si>
    <t>Concrete Sidewalk (Special)</t>
  </si>
  <si>
    <t>609-21020</t>
  </si>
  <si>
    <t>Curb and Gutter Type 2 (Section II-B)</t>
  </si>
  <si>
    <t>609-24004</t>
  </si>
  <si>
    <t>Gutter Type 2 (4 Foot)</t>
  </si>
  <si>
    <t>614-01582</t>
  </si>
  <si>
    <t>Steel Sign Support (2-1/2 In Round Sch 80)(Post &amp; Slipbase)</t>
  </si>
  <si>
    <t>622-00540</t>
  </si>
  <si>
    <t>Wheel Stop</t>
  </si>
  <si>
    <t>250-00010</t>
  </si>
  <si>
    <t>Environmental Health and Safety Manager</t>
  </si>
  <si>
    <t>250-00210</t>
  </si>
  <si>
    <t>Solid Waste Disposal</t>
  </si>
  <si>
    <t>202-00204</t>
  </si>
  <si>
    <t>Removal of Curb, Gutter and Sidewalk</t>
  </si>
  <si>
    <t>403-00721</t>
  </si>
  <si>
    <t>Hot Mix Asphalt (Patching)</t>
  </si>
  <si>
    <t xml:space="preserve">Concrete Sidewalk (4 inch) </t>
  </si>
  <si>
    <t>Concrete Curb Ramp (Parallel)</t>
  </si>
  <si>
    <t>SUBTOTAL</t>
  </si>
  <si>
    <t>621-00600</t>
  </si>
  <si>
    <t>Pedestrian Overpass (120' x 10') (Complete-in-place) LSUM</t>
  </si>
  <si>
    <t>Removal of Sidewalk (4 inch)</t>
  </si>
  <si>
    <t xml:space="preserve">Pedestrian Overpass (80' x 10') (Complete-in-place) </t>
  </si>
  <si>
    <t>Modified Curb and Gutter Type 2 (Section IIB)</t>
  </si>
  <si>
    <t>Curb and Gutter Type 2 (Section IIB)</t>
  </si>
  <si>
    <t>202-00000</t>
  </si>
  <si>
    <t>Removal of Playground Surfacing</t>
  </si>
  <si>
    <t>207-00205</t>
  </si>
  <si>
    <t>Topsoil (Import)</t>
  </si>
  <si>
    <t>202-00210</t>
  </si>
  <si>
    <t>Removal of Brick Pavers</t>
  </si>
  <si>
    <t>609-24100</t>
  </si>
  <si>
    <t>Gutter Type 2 (Variable)</t>
  </si>
  <si>
    <t>608-01600</t>
  </si>
  <si>
    <t>Aggregate Walkway (Breeze)</t>
  </si>
  <si>
    <t>213-00705</t>
  </si>
  <si>
    <t>Landscape Boulder (Special)</t>
  </si>
  <si>
    <t>622-00250</t>
  </si>
  <si>
    <t xml:space="preserve">Bench </t>
  </si>
  <si>
    <t>622-00251</t>
  </si>
  <si>
    <t>Bench (Install Only)</t>
  </si>
  <si>
    <t xml:space="preserve">Traffic Control Inspection </t>
  </si>
  <si>
    <t xml:space="preserve">Unclassified Excavation (Complete in place) </t>
  </si>
  <si>
    <t>700-70010</t>
  </si>
  <si>
    <t>Minor Contract Revisions</t>
  </si>
  <si>
    <t>208-00200</t>
  </si>
  <si>
    <t>WEST IDAHO SPRINGS - CENTRAL IDAHO SPRINGS PROJECT</t>
  </si>
  <si>
    <t>BID FORM</t>
  </si>
  <si>
    <t>609-00010</t>
  </si>
  <si>
    <t>608-00050</t>
  </si>
  <si>
    <t>Brick Pavers</t>
  </si>
  <si>
    <t>608-00300</t>
  </si>
  <si>
    <t>Reset Brick Pavers</t>
  </si>
  <si>
    <t>Bidder:</t>
  </si>
  <si>
    <t>CDOT Pre-Qualification</t>
  </si>
  <si>
    <t>Colorado Secretary of State Certificate:</t>
  </si>
  <si>
    <t>By:</t>
  </si>
  <si>
    <t>Bidder's Address</t>
  </si>
  <si>
    <t>Bidderss Address:</t>
  </si>
  <si>
    <t>Contact Representative</t>
  </si>
  <si>
    <t>Email:</t>
  </si>
  <si>
    <t>Phone:</t>
  </si>
  <si>
    <t>Bids Due: Wednesday, September 26, 2018 at 2:00 pm</t>
  </si>
  <si>
    <t>1711 Miner Street PO Box 907</t>
  </si>
  <si>
    <t>Idaho Springs, CO 80452</t>
  </si>
  <si>
    <t>&lt;Enter Company Name&gt;</t>
  </si>
  <si>
    <t xml:space="preserve">&lt;Enter CDOT Prequalification Expiration Date&gt; </t>
  </si>
  <si>
    <t>&lt;Enter Good Standing Number and Expiration Date&gt;</t>
  </si>
  <si>
    <t>&lt;Enter Bid Proparer's Name&gt;</t>
  </si>
  <si>
    <t>&lt;Enter Address, Street, Suite&gt;</t>
  </si>
  <si>
    <t>&lt;Enter City, State, Zip&gt;</t>
  </si>
  <si>
    <t>&lt;Enter Name of representative authorized to respond to inquiries about this bid&gt;</t>
  </si>
  <si>
    <t>&lt;Enter Email address of representative authorized to respond to inquiries about this bid&gt;</t>
  </si>
  <si>
    <t>&lt;Enter Phone Number of representative authorized to respond to inquiries about this bid&gt;</t>
  </si>
  <si>
    <t xml:space="preserve">Confirmation of Total Bid Price and Authorization </t>
  </si>
  <si>
    <t>In order to eliminate the chance of discrepancies in bid prices between this electronic form and the bidder's intended price, this section requires the bidder to write in the total bid, in numbers and words, as calculated by the following spreadsheet. It is intended to merely be a confirmation of what is claculated below. In the event of descrepancies, the written numbers and words will control over the spreadsheet below, on the assumption that an inadvertent entry was made before submitting the bid. In that event, the bidder shall produce the original spreadsheet that was used to produce the written numbers and words. If that spreadsheet cannot be produced, the bid shall be rejected in accordance with the Bid Rules.</t>
  </si>
  <si>
    <t>Official Base Bid (Hand written in words)</t>
  </si>
  <si>
    <t>Official Base Bid (Hand written in numbers)</t>
  </si>
  <si>
    <t>Official West Idaho Springs Add Alternate Bid (Hand written in numbers)</t>
  </si>
  <si>
    <t>Official West Idaho Springs Add Alternate Bid (Hand written in words)</t>
  </si>
  <si>
    <t>Official City Hall Trail Add Alternate Bid (Hand written in numbers)</t>
  </si>
  <si>
    <t>Official City Hall Trail Add Alternate Bid (Hand written in words)</t>
  </si>
  <si>
    <t>Official Riverside Add Alternate Bid (Hand written in numbers)</t>
  </si>
  <si>
    <t>Official Riverside Add Alternate Bid (Hand written in words)</t>
  </si>
  <si>
    <t>Ackknowledgment of Revisions</t>
  </si>
  <si>
    <t>Bidder shall list all revisions received and incorporated into this bid.</t>
  </si>
  <si>
    <t>&lt;Enter Revision Number&gt;</t>
  </si>
  <si>
    <t>&lt;Enter Revision Date&gt;</t>
  </si>
  <si>
    <t>Note : Entries permitted in green cells only</t>
  </si>
  <si>
    <t xml:space="preserve">Idaho Springs City Hall </t>
  </si>
  <si>
    <t>Bid Price</t>
  </si>
  <si>
    <t>AS CONST</t>
  </si>
  <si>
    <t>Total</t>
  </si>
  <si>
    <t>Official City Hall Bid (Hand written in numbers)</t>
  </si>
  <si>
    <t>Official West Idaho Springs Base Bid (Hand written in numbers)</t>
  </si>
  <si>
    <t>Official West Idaho Springs Base Bid (Hand written in words)</t>
  </si>
  <si>
    <t>Official Bank Bid (Hand written in numbers)</t>
  </si>
  <si>
    <t>Official City Hall Bid (Hand written in words)</t>
  </si>
  <si>
    <t>Official Riversisde Add Alternate Bid (Hand written in numbers)</t>
  </si>
  <si>
    <t>Official Bank Bid (Hand written in words)</t>
  </si>
  <si>
    <t>Official Riversisde Bid (Hand written in numbers)</t>
  </si>
  <si>
    <t>Official Riverside Bid (Hand written in words)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</si>
</sst>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00"/>
    <numFmt numFmtId="165" formatCode="0.0"/>
    <numFmt numFmtId="166" formatCode="#,##0.000"/>
    <numFmt numFmtId="167" formatCode="&quot;$&quot;#,##0.00"/>
    <numFmt numFmtId="168" formatCode="&quot;$&quot;#,##0"/>
  </numFmts>
  <fonts count="11" x14ac:knownFonts="1">
    <font>
      <sz val="11"/>
      <color theme="1"/>
      <name val="Calibri"/>
      <family val="2"/>
      <scheme val="minor"/>
    </font>
    <font>
      <sz val="11"/>
      <color theme="1"/>
      <name val="Calibri"/>
      <family val="2"/>
      <scheme val="minor"/>
    </font>
    <font>
      <sz val="10"/>
      <name val="Arial"/>
      <family val="2"/>
    </font>
    <font>
      <sz val="12"/>
      <color theme="1"/>
      <name val="Arial Narrow"/>
      <family val="2"/>
    </font>
    <font>
      <b/>
      <sz val="10"/>
      <color theme="1"/>
      <name val="Arial Narrow"/>
      <family val="2"/>
    </font>
    <font>
      <b/>
      <sz val="10"/>
      <name val="Arial Narrow"/>
      <family val="2"/>
    </font>
    <font>
      <sz val="10"/>
      <color theme="1"/>
      <name val="Arial Narrow"/>
      <family val="2"/>
    </font>
    <font>
      <sz val="10"/>
      <name val="Arial Narrow"/>
      <family val="2"/>
    </font>
    <font>
      <sz val="10"/>
      <color theme="1"/>
      <name val="Calibri"/>
      <family val="2"/>
      <scheme val="minor"/>
    </font>
    <font>
      <sz val="11"/>
      <name val="Calibri"/>
      <family val="2"/>
      <scheme val="minor"/>
    </font>
    <font>
      <b/>
      <u/>
      <sz val="10"/>
      <color theme="1"/>
      <name val="Arial Narrow"/>
      <family val="2"/>
    </font>
  </fonts>
  <fills count="3">
    <fill>
      <patternFill patternType="none"/>
    </fill>
    <fill>
      <patternFill patternType="gray125"/>
    </fill>
    <fill>
      <patternFill patternType="solid">
        <fgColor theme="9" tint="0.59999389629810485"/>
        <bgColor indexed="64"/>
      </patternFill>
    </fill>
  </fills>
  <borders count="17">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44" fontId="2" fillId="0" borderId="0" applyFont="0" applyFill="0" applyBorder="0" applyAlignment="0" applyProtection="0"/>
  </cellStyleXfs>
  <cellXfs count="173">
    <xf numFmtId="0" fontId="0" fillId="0" borderId="0" xfId="0"/>
    <xf numFmtId="0" fontId="3" fillId="0" borderId="0" xfId="0" applyFont="1" applyBorder="1"/>
    <xf numFmtId="0" fontId="3" fillId="0" borderId="0" xfId="0" applyFont="1" applyBorder="1" applyAlignment="1">
      <alignment horizontal="center" vertical="center"/>
    </xf>
    <xf numFmtId="0" fontId="3" fillId="0" borderId="0" xfId="0" applyFont="1" applyFill="1" applyBorder="1"/>
    <xf numFmtId="0" fontId="0" fillId="0" borderId="0" xfId="0" applyBorder="1"/>
    <xf numFmtId="0" fontId="3" fillId="0" borderId="0" xfId="0" applyFont="1" applyBorder="1" applyAlignment="1">
      <alignment horizontal="right" vertical="center"/>
    </xf>
    <xf numFmtId="0" fontId="3" fillId="0" borderId="0" xfId="0" applyFont="1" applyBorder="1" applyAlignment="1">
      <alignment wrapText="1"/>
    </xf>
    <xf numFmtId="0" fontId="5" fillId="0" borderId="6" xfId="0" applyFont="1" applyFill="1" applyBorder="1" applyAlignment="1">
      <alignment horizontal="center" vertical="center" wrapText="1"/>
    </xf>
    <xf numFmtId="0" fontId="5" fillId="0" borderId="6" xfId="0" applyFont="1" applyFill="1" applyBorder="1" applyAlignment="1">
      <alignment horizontal="left" vertical="center" wrapText="1"/>
    </xf>
    <xf numFmtId="0" fontId="5" fillId="0" borderId="6" xfId="1" applyNumberFormat="1" applyFont="1" applyFill="1" applyBorder="1" applyAlignment="1">
      <alignment horizontal="center" vertical="center" wrapText="1"/>
    </xf>
    <xf numFmtId="0" fontId="6" fillId="0" borderId="1" xfId="0" applyFont="1" applyBorder="1"/>
    <xf numFmtId="0" fontId="6" fillId="0" borderId="1" xfId="0" applyFont="1" applyBorder="1" applyAlignment="1">
      <alignment horizontal="center" vertical="center"/>
    </xf>
    <xf numFmtId="0" fontId="6" fillId="0" borderId="1" xfId="0" applyFont="1" applyBorder="1" applyAlignment="1">
      <alignment horizontal="right" vertical="center"/>
    </xf>
    <xf numFmtId="44" fontId="6" fillId="0" borderId="1" xfId="1" applyFont="1" applyBorder="1" applyAlignment="1">
      <alignment horizontal="right" vertical="center"/>
    </xf>
    <xf numFmtId="0" fontId="6" fillId="0" borderId="2" xfId="0" applyFont="1" applyBorder="1"/>
    <xf numFmtId="0" fontId="6" fillId="0" borderId="2" xfId="0" applyFont="1" applyBorder="1" applyAlignment="1">
      <alignment horizontal="center" vertical="center"/>
    </xf>
    <xf numFmtId="0" fontId="6" fillId="0" borderId="2" xfId="0" applyFont="1" applyBorder="1" applyAlignment="1">
      <alignment horizontal="right" vertical="center"/>
    </xf>
    <xf numFmtId="44" fontId="6" fillId="0" borderId="2" xfId="1" applyFont="1" applyBorder="1" applyAlignment="1">
      <alignment horizontal="righ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167" fontId="6" fillId="0" borderId="1" xfId="0" applyNumberFormat="1" applyFont="1" applyFill="1" applyBorder="1" applyAlignment="1">
      <alignment horizontal="center" vertical="center"/>
    </xf>
    <xf numFmtId="0" fontId="6" fillId="0" borderId="2" xfId="0" applyFont="1" applyFill="1" applyBorder="1" applyAlignment="1">
      <alignment horizontal="center" vertical="center"/>
    </xf>
    <xf numFmtId="1" fontId="6" fillId="0" borderId="2" xfId="0" applyNumberFormat="1" applyFont="1" applyFill="1" applyBorder="1" applyAlignment="1">
      <alignment horizontal="center"/>
    </xf>
    <xf numFmtId="167" fontId="6" fillId="0" borderId="2" xfId="0" applyNumberFormat="1" applyFont="1" applyFill="1" applyBorder="1" applyAlignment="1">
      <alignment horizontal="center" vertical="center"/>
    </xf>
    <xf numFmtId="167" fontId="6" fillId="0" borderId="2" xfId="0" applyNumberFormat="1" applyFont="1" applyFill="1" applyBorder="1" applyAlignment="1">
      <alignment horizontal="right" vertical="center"/>
    </xf>
    <xf numFmtId="168" fontId="6" fillId="0" borderId="1" xfId="0" applyNumberFormat="1" applyFont="1" applyFill="1" applyBorder="1" applyAlignment="1">
      <alignment horizontal="right" vertical="center"/>
    </xf>
    <xf numFmtId="1" fontId="6" fillId="0" borderId="2" xfId="0" applyNumberFormat="1" applyFont="1" applyFill="1" applyBorder="1" applyAlignment="1">
      <alignment horizontal="center" vertical="center"/>
    </xf>
    <xf numFmtId="2" fontId="7" fillId="0" borderId="2" xfId="0" applyNumberFormat="1" applyFont="1" applyFill="1" applyBorder="1" applyAlignment="1">
      <alignment horizontal="left" vertical="center" wrapText="1"/>
    </xf>
    <xf numFmtId="2" fontId="7" fillId="0" borderId="2" xfId="0" applyNumberFormat="1" applyFont="1" applyFill="1" applyBorder="1" applyAlignment="1">
      <alignment horizontal="center" vertical="center"/>
    </xf>
    <xf numFmtId="1" fontId="7" fillId="0" borderId="2" xfId="2" applyNumberFormat="1" applyFont="1" applyFill="1" applyBorder="1" applyAlignment="1">
      <alignment horizontal="center" vertical="center"/>
    </xf>
    <xf numFmtId="164" fontId="7" fillId="0" borderId="2" xfId="1" applyNumberFormat="1" applyFont="1" applyFill="1" applyBorder="1" applyAlignment="1">
      <alignment vertical="center"/>
    </xf>
    <xf numFmtId="3" fontId="7" fillId="0" borderId="2" xfId="0" applyNumberFormat="1" applyFont="1" applyFill="1" applyBorder="1" applyAlignment="1">
      <alignment vertical="center"/>
    </xf>
    <xf numFmtId="3" fontId="7" fillId="0" borderId="2" xfId="0" applyNumberFormat="1" applyFont="1" applyFill="1" applyBorder="1" applyAlignment="1">
      <alignment horizontal="center" vertical="center"/>
    </xf>
    <xf numFmtId="0" fontId="5" fillId="0" borderId="6" xfId="0" applyFont="1" applyFill="1" applyBorder="1" applyAlignment="1">
      <alignment vertical="center" wrapText="1"/>
    </xf>
    <xf numFmtId="0" fontId="6" fillId="0" borderId="2" xfId="0" applyFont="1" applyBorder="1" applyAlignment="1">
      <alignment wrapText="1"/>
    </xf>
    <xf numFmtId="0" fontId="6" fillId="0" borderId="2" xfId="0" applyFont="1" applyBorder="1" applyAlignment="1">
      <alignment vertical="center"/>
    </xf>
    <xf numFmtId="3"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2" fontId="7" fillId="0" borderId="1" xfId="1" applyNumberFormat="1" applyFont="1" applyFill="1" applyBorder="1" applyAlignment="1">
      <alignment horizontal="center" vertical="center" wrapText="1"/>
    </xf>
    <xf numFmtId="164" fontId="7" fillId="0" borderId="1" xfId="1" applyNumberFormat="1" applyFont="1" applyFill="1" applyBorder="1" applyAlignment="1">
      <alignment vertical="center" wrapText="1"/>
    </xf>
    <xf numFmtId="3" fontId="7" fillId="0" borderId="1" xfId="0" applyNumberFormat="1" applyFont="1" applyFill="1" applyBorder="1" applyAlignment="1">
      <alignment vertical="center" wrapText="1"/>
    </xf>
    <xf numFmtId="1" fontId="7" fillId="0" borderId="2" xfId="1" applyNumberFormat="1" applyFont="1" applyFill="1" applyBorder="1" applyAlignment="1">
      <alignment horizontal="center" vertical="center"/>
    </xf>
    <xf numFmtId="164" fontId="7" fillId="0" borderId="2" xfId="1" applyNumberFormat="1" applyFont="1" applyFill="1" applyBorder="1" applyAlignment="1"/>
    <xf numFmtId="2" fontId="7" fillId="0" borderId="2" xfId="0" applyNumberFormat="1" applyFont="1" applyFill="1" applyBorder="1" applyAlignment="1">
      <alignment horizontal="left" vertical="center"/>
    </xf>
    <xf numFmtId="165" fontId="7" fillId="0" borderId="2" xfId="1" applyNumberFormat="1" applyFont="1" applyFill="1" applyBorder="1" applyAlignment="1">
      <alignment horizontal="center" vertical="center"/>
    </xf>
    <xf numFmtId="164" fontId="5" fillId="0" borderId="2" xfId="1" applyNumberFormat="1" applyFont="1" applyFill="1" applyBorder="1" applyAlignment="1">
      <alignment vertical="center"/>
    </xf>
    <xf numFmtId="3" fontId="7" fillId="0" borderId="2" xfId="1" applyNumberFormat="1" applyFont="1" applyFill="1" applyBorder="1" applyAlignment="1">
      <alignment horizontal="center" vertical="center"/>
    </xf>
    <xf numFmtId="3" fontId="7" fillId="0" borderId="2" xfId="0" applyNumberFormat="1" applyFont="1" applyFill="1" applyBorder="1" applyAlignment="1">
      <alignment horizontal="left" vertical="center" wrapText="1"/>
    </xf>
    <xf numFmtId="0" fontId="7" fillId="0" borderId="2" xfId="0" applyFont="1" applyFill="1" applyBorder="1" applyAlignment="1">
      <alignment horizontal="center" vertical="center"/>
    </xf>
    <xf numFmtId="2" fontId="5" fillId="0" borderId="2" xfId="0" applyNumberFormat="1" applyFont="1" applyFill="1" applyBorder="1" applyAlignment="1">
      <alignment horizontal="center" vertical="center"/>
    </xf>
    <xf numFmtId="1" fontId="6" fillId="0" borderId="2" xfId="0" applyNumberFormat="1" applyFont="1" applyBorder="1" applyAlignment="1">
      <alignment horizontal="center" vertical="center"/>
    </xf>
    <xf numFmtId="0" fontId="6" fillId="0" borderId="2" xfId="0" applyFont="1" applyBorder="1" applyAlignment="1">
      <alignment vertical="center" wrapText="1"/>
    </xf>
    <xf numFmtId="0" fontId="3" fillId="0" borderId="0" xfId="0" applyFont="1" applyBorder="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8" fillId="0" borderId="0" xfId="0" applyFont="1" applyBorder="1"/>
    <xf numFmtId="0" fontId="6" fillId="0" borderId="1" xfId="0" applyFont="1" applyFill="1" applyBorder="1" applyAlignment="1">
      <alignment horizontal="left" vertical="center"/>
    </xf>
    <xf numFmtId="166" fontId="5" fillId="0" borderId="2" xfId="0" applyNumberFormat="1" applyFont="1" applyFill="1" applyBorder="1" applyAlignment="1">
      <alignment horizontal="center" vertical="center"/>
    </xf>
    <xf numFmtId="0" fontId="5" fillId="0" borderId="2" xfId="0" applyFont="1" applyFill="1" applyBorder="1" applyAlignment="1">
      <alignment vertical="center" wrapText="1"/>
    </xf>
    <xf numFmtId="3" fontId="5" fillId="0" borderId="2" xfId="0" applyNumberFormat="1" applyFont="1" applyFill="1" applyBorder="1" applyAlignment="1">
      <alignment vertical="center" wrapText="1"/>
    </xf>
    <xf numFmtId="3" fontId="5" fillId="0" borderId="2" xfId="0" applyNumberFormat="1" applyFont="1" applyFill="1" applyBorder="1" applyAlignment="1">
      <alignment vertical="center"/>
    </xf>
    <xf numFmtId="3" fontId="5" fillId="0" borderId="2" xfId="0" applyNumberFormat="1" applyFont="1" applyFill="1" applyBorder="1" applyAlignment="1">
      <alignment horizontal="center" vertical="center"/>
    </xf>
    <xf numFmtId="2" fontId="7" fillId="0" borderId="2" xfId="1" applyNumberFormat="1" applyFont="1" applyFill="1" applyBorder="1" applyAlignment="1">
      <alignment horizontal="center" vertical="center"/>
    </xf>
    <xf numFmtId="0" fontId="5" fillId="0" borderId="2" xfId="0" applyFont="1" applyFill="1" applyBorder="1" applyAlignment="1"/>
    <xf numFmtId="0" fontId="5" fillId="0" borderId="2" xfId="0" applyFont="1" applyFill="1" applyBorder="1"/>
    <xf numFmtId="0" fontId="7" fillId="0" borderId="2" xfId="1" applyNumberFormat="1" applyFont="1" applyFill="1" applyBorder="1" applyAlignment="1">
      <alignment horizontal="center" vertical="center"/>
    </xf>
    <xf numFmtId="0" fontId="7" fillId="0" borderId="2" xfId="0" applyFont="1" applyFill="1" applyBorder="1" applyAlignment="1">
      <alignment horizontal="left" wrapText="1"/>
    </xf>
    <xf numFmtId="0" fontId="0" fillId="0" borderId="0" xfId="0" applyFill="1"/>
    <xf numFmtId="2" fontId="5" fillId="0" borderId="1" xfId="0" applyNumberFormat="1" applyFont="1" applyFill="1" applyBorder="1" applyAlignment="1">
      <alignment horizontal="center" vertical="center"/>
    </xf>
    <xf numFmtId="0" fontId="0" fillId="0" borderId="0" xfId="0" applyFill="1" applyBorder="1"/>
    <xf numFmtId="1" fontId="7" fillId="0" borderId="2" xfId="0" applyNumberFormat="1" applyFont="1" applyFill="1" applyBorder="1" applyAlignment="1">
      <alignment horizontal="center" vertical="center"/>
    </xf>
    <xf numFmtId="1" fontId="7" fillId="0" borderId="2" xfId="0" applyNumberFormat="1" applyFont="1" applyFill="1" applyBorder="1" applyAlignment="1">
      <alignment horizontal="center"/>
    </xf>
    <xf numFmtId="168" fontId="7" fillId="0" borderId="1" xfId="0" applyNumberFormat="1" applyFont="1" applyFill="1" applyBorder="1" applyAlignment="1">
      <alignment horizontal="right" vertical="center"/>
    </xf>
    <xf numFmtId="167" fontId="7" fillId="0" borderId="2" xfId="0" applyNumberFormat="1" applyFont="1" applyFill="1" applyBorder="1" applyAlignment="1">
      <alignment horizontal="right" vertical="center"/>
    </xf>
    <xf numFmtId="0" fontId="9" fillId="0" borderId="0" xfId="0" applyFont="1" applyFill="1"/>
    <xf numFmtId="0" fontId="6" fillId="0" borderId="2" xfId="0" applyFont="1" applyFill="1" applyBorder="1" applyAlignment="1">
      <alignment vertical="center"/>
    </xf>
    <xf numFmtId="2" fontId="6" fillId="0" borderId="2" xfId="0" applyNumberFormat="1" applyFont="1" applyFill="1" applyBorder="1" applyAlignment="1">
      <alignment horizontal="center" vertical="center"/>
    </xf>
    <xf numFmtId="1" fontId="7" fillId="0" borderId="1" xfId="1" applyNumberFormat="1" applyFont="1" applyFill="1" applyBorder="1" applyAlignment="1">
      <alignment horizontal="center" vertical="center" wrapText="1"/>
    </xf>
    <xf numFmtId="1" fontId="6" fillId="0" borderId="1" xfId="0" applyNumberFormat="1" applyFont="1" applyBorder="1" applyAlignment="1">
      <alignment horizontal="center" vertical="center"/>
    </xf>
    <xf numFmtId="1" fontId="6" fillId="0" borderId="1" xfId="0" applyNumberFormat="1" applyFont="1" applyFill="1" applyBorder="1" applyAlignment="1">
      <alignment horizontal="center" vertical="center"/>
    </xf>
    <xf numFmtId="0" fontId="0" fillId="0" borderId="0" xfId="0" applyFill="1" applyAlignment="1">
      <alignment horizontal="center" vertical="center"/>
    </xf>
    <xf numFmtId="0" fontId="7" fillId="0" borderId="1" xfId="0" applyFont="1" applyFill="1" applyBorder="1" applyAlignment="1">
      <alignment horizontal="left" vertical="center" wrapText="1"/>
    </xf>
    <xf numFmtId="0" fontId="3" fillId="0" borderId="0" xfId="0" applyFont="1" applyBorder="1" applyAlignment="1">
      <alignment horizontal="left"/>
    </xf>
    <xf numFmtId="0" fontId="6" fillId="0" borderId="2" xfId="0" applyFont="1" applyBorder="1" applyAlignment="1">
      <alignment horizontal="left" wrapText="1"/>
    </xf>
    <xf numFmtId="0" fontId="6" fillId="0" borderId="0" xfId="0" applyFont="1" applyBorder="1" applyAlignment="1">
      <alignment horizontal="left" wrapText="1"/>
    </xf>
    <xf numFmtId="0" fontId="6" fillId="0" borderId="1" xfId="0" applyFont="1" applyFill="1" applyBorder="1" applyAlignment="1">
      <alignment vertical="center"/>
    </xf>
    <xf numFmtId="0" fontId="7" fillId="0" borderId="1" xfId="0" applyFont="1" applyFill="1" applyBorder="1" applyAlignment="1">
      <alignment vertical="center" wrapText="1"/>
    </xf>
    <xf numFmtId="2" fontId="7" fillId="0" borderId="2" xfId="0" applyNumberFormat="1" applyFont="1" applyFill="1" applyBorder="1" applyAlignment="1">
      <alignment vertical="center" wrapText="1"/>
    </xf>
    <xf numFmtId="0" fontId="6" fillId="0" borderId="2" xfId="0" applyFont="1" applyBorder="1" applyAlignment="1">
      <alignment horizontal="left" vertical="center" wrapText="1"/>
    </xf>
    <xf numFmtId="0" fontId="6" fillId="0" borderId="1" xfId="0" applyFont="1" applyBorder="1" applyAlignment="1">
      <alignment horizontal="left" vertical="center" wrapText="1"/>
    </xf>
    <xf numFmtId="0" fontId="3" fillId="0" borderId="0" xfId="0" applyFont="1" applyBorder="1" applyAlignment="1">
      <alignment horizontal="left" vertical="center" wrapText="1"/>
    </xf>
    <xf numFmtId="0" fontId="6" fillId="0" borderId="1" xfId="0" applyFont="1" applyFill="1" applyBorder="1" applyAlignment="1">
      <alignment vertical="center" wrapText="1"/>
    </xf>
    <xf numFmtId="0" fontId="6" fillId="0" borderId="2" xfId="0" applyFont="1" applyFill="1" applyBorder="1" applyAlignment="1">
      <alignment vertical="center" wrapText="1"/>
    </xf>
    <xf numFmtId="0" fontId="7" fillId="0" borderId="2" xfId="0" applyFont="1" applyFill="1" applyBorder="1" applyAlignment="1">
      <alignment vertical="center"/>
    </xf>
    <xf numFmtId="0" fontId="7" fillId="0" borderId="2" xfId="0" applyFont="1" applyFill="1" applyBorder="1" applyAlignment="1">
      <alignment vertical="center" wrapText="1"/>
    </xf>
    <xf numFmtId="0" fontId="0" fillId="0" borderId="0" xfId="0" applyFill="1" applyAlignment="1">
      <alignment vertical="center"/>
    </xf>
    <xf numFmtId="0" fontId="0" fillId="0" borderId="0" xfId="0" applyFill="1" applyAlignment="1">
      <alignment vertical="center" wrapText="1"/>
    </xf>
    <xf numFmtId="0" fontId="0" fillId="0" borderId="0" xfId="0" applyAlignment="1"/>
    <xf numFmtId="0" fontId="0" fillId="0" borderId="10" xfId="0" applyBorder="1"/>
    <xf numFmtId="0" fontId="0" fillId="0" borderId="3" xfId="0" applyBorder="1"/>
    <xf numFmtId="44" fontId="7" fillId="0" borderId="2" xfId="1" applyFont="1" applyFill="1" applyBorder="1" applyAlignment="1">
      <alignment vertical="center"/>
    </xf>
    <xf numFmtId="2" fontId="7" fillId="0" borderId="1" xfId="0" applyNumberFormat="1" applyFont="1" applyFill="1" applyBorder="1" applyAlignment="1">
      <alignment horizontal="left" vertical="center" wrapText="1"/>
    </xf>
    <xf numFmtId="2" fontId="7" fillId="0" borderId="1" xfId="0"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5" fillId="0" borderId="1" xfId="0" applyFont="1" applyFill="1" applyBorder="1"/>
    <xf numFmtId="44" fontId="7" fillId="0" borderId="1" xfId="1" applyFont="1" applyFill="1" applyBorder="1" applyAlignment="1">
      <alignment vertical="center"/>
    </xf>
    <xf numFmtId="0" fontId="7" fillId="0" borderId="14" xfId="0" applyFont="1" applyFill="1" applyBorder="1" applyAlignment="1">
      <alignment horizontal="left" vertical="center" wrapText="1"/>
    </xf>
    <xf numFmtId="2" fontId="7" fillId="0" borderId="14" xfId="0" applyNumberFormat="1" applyFont="1" applyFill="1" applyBorder="1" applyAlignment="1">
      <alignment horizontal="left" vertical="center" wrapText="1"/>
    </xf>
    <xf numFmtId="2" fontId="7" fillId="0" borderId="14" xfId="0" applyNumberFormat="1" applyFont="1" applyFill="1" applyBorder="1" applyAlignment="1">
      <alignment horizontal="center" vertical="center"/>
    </xf>
    <xf numFmtId="0" fontId="7" fillId="0" borderId="14" xfId="1" applyNumberFormat="1" applyFont="1" applyFill="1" applyBorder="1" applyAlignment="1">
      <alignment horizontal="center" vertical="center"/>
    </xf>
    <xf numFmtId="0" fontId="5" fillId="0" borderId="14" xfId="0" applyFont="1" applyFill="1" applyBorder="1"/>
    <xf numFmtId="44" fontId="7" fillId="0" borderId="14" xfId="1" applyFont="1" applyFill="1" applyBorder="1" applyAlignment="1">
      <alignment vertical="center"/>
    </xf>
    <xf numFmtId="44" fontId="0" fillId="0" borderId="0" xfId="0" applyNumberFormat="1" applyBorder="1"/>
    <xf numFmtId="0" fontId="6" fillId="0" borderId="14" xfId="0" applyFont="1" applyBorder="1" applyAlignment="1">
      <alignment horizontal="left" vertical="center"/>
    </xf>
    <xf numFmtId="0" fontId="6" fillId="0" borderId="14" xfId="0" applyFont="1" applyBorder="1" applyAlignment="1">
      <alignment horizontal="left" wrapText="1"/>
    </xf>
    <xf numFmtId="0" fontId="6" fillId="0" borderId="14" xfId="0" applyFont="1" applyBorder="1" applyAlignment="1">
      <alignment horizontal="center" vertical="center"/>
    </xf>
    <xf numFmtId="0" fontId="6" fillId="0" borderId="14" xfId="0" applyFont="1" applyBorder="1" applyAlignment="1">
      <alignment vertical="center"/>
    </xf>
    <xf numFmtId="44" fontId="6" fillId="0" borderId="14" xfId="1" applyFont="1" applyBorder="1" applyAlignment="1">
      <alignment horizontal="right" vertical="center"/>
    </xf>
    <xf numFmtId="0" fontId="0" fillId="0" borderId="8" xfId="0" applyBorder="1"/>
    <xf numFmtId="0" fontId="6" fillId="0" borderId="14" xfId="0" applyFont="1" applyBorder="1" applyAlignment="1">
      <alignment horizontal="left" vertical="center" wrapText="1"/>
    </xf>
    <xf numFmtId="0" fontId="6" fillId="0" borderId="14" xfId="0" applyFont="1" applyBorder="1"/>
    <xf numFmtId="44" fontId="6" fillId="0" borderId="15" xfId="1" applyFont="1" applyBorder="1" applyAlignment="1">
      <alignment horizontal="right" vertical="center"/>
    </xf>
    <xf numFmtId="2" fontId="7" fillId="0" borderId="1" xfId="0" applyNumberFormat="1" applyFont="1" applyFill="1" applyBorder="1" applyAlignment="1">
      <alignment vertical="center" wrapText="1"/>
    </xf>
    <xf numFmtId="0" fontId="6" fillId="0" borderId="14" xfId="0" applyFont="1" applyFill="1" applyBorder="1" applyAlignment="1">
      <alignment vertical="center"/>
    </xf>
    <xf numFmtId="0" fontId="6" fillId="0" borderId="14" xfId="0" applyFont="1" applyFill="1" applyBorder="1" applyAlignment="1">
      <alignment vertical="center" wrapText="1"/>
    </xf>
    <xf numFmtId="0" fontId="6" fillId="0" borderId="14" xfId="0" applyFont="1" applyFill="1" applyBorder="1" applyAlignment="1">
      <alignment horizontal="center" vertical="center"/>
    </xf>
    <xf numFmtId="1" fontId="6" fillId="0" borderId="14" xfId="0" applyNumberFormat="1" applyFont="1" applyFill="1" applyBorder="1" applyAlignment="1">
      <alignment horizontal="center" vertical="center"/>
    </xf>
    <xf numFmtId="1" fontId="6" fillId="0" borderId="14" xfId="0" applyNumberFormat="1" applyFont="1" applyFill="1" applyBorder="1" applyAlignment="1">
      <alignment horizontal="center"/>
    </xf>
    <xf numFmtId="168" fontId="6" fillId="0" borderId="14" xfId="0" applyNumberFormat="1" applyFont="1" applyFill="1" applyBorder="1" applyAlignment="1">
      <alignment horizontal="right" vertical="center"/>
    </xf>
    <xf numFmtId="167" fontId="6" fillId="0" borderId="14" xfId="0" applyNumberFormat="1" applyFont="1" applyFill="1" applyBorder="1" applyAlignment="1">
      <alignment horizontal="right" vertical="center"/>
    </xf>
    <xf numFmtId="44" fontId="0" fillId="0" borderId="0" xfId="0" applyNumberFormat="1" applyFill="1"/>
    <xf numFmtId="0" fontId="7" fillId="0" borderId="14" xfId="0" applyFont="1" applyFill="1" applyBorder="1" applyAlignment="1">
      <alignment vertical="center" wrapText="1"/>
    </xf>
    <xf numFmtId="3" fontId="7" fillId="0" borderId="14" xfId="0" applyNumberFormat="1" applyFont="1" applyFill="1" applyBorder="1" applyAlignment="1">
      <alignment vertical="center" wrapText="1"/>
    </xf>
    <xf numFmtId="3" fontId="7" fillId="0" borderId="14" xfId="0" applyNumberFormat="1" applyFont="1" applyFill="1" applyBorder="1" applyAlignment="1">
      <alignment horizontal="center" vertical="center" wrapText="1"/>
    </xf>
    <xf numFmtId="1" fontId="7" fillId="0" borderId="14" xfId="1" applyNumberFormat="1" applyFont="1" applyFill="1" applyBorder="1" applyAlignment="1">
      <alignment horizontal="center" vertical="center" wrapText="1"/>
    </xf>
    <xf numFmtId="164" fontId="7" fillId="0" borderId="14" xfId="1" applyNumberFormat="1" applyFont="1" applyFill="1" applyBorder="1" applyAlignment="1">
      <alignment vertical="center" wrapText="1"/>
    </xf>
    <xf numFmtId="44" fontId="0" fillId="0" borderId="0" xfId="0" applyNumberFormat="1"/>
    <xf numFmtId="0" fontId="3" fillId="0" borderId="8" xfId="0" applyFont="1" applyBorder="1"/>
    <xf numFmtId="44" fontId="3" fillId="0" borderId="0" xfId="0" applyNumberFormat="1" applyFont="1" applyBorder="1"/>
    <xf numFmtId="44" fontId="7" fillId="2" borderId="2" xfId="1" applyFont="1" applyFill="1" applyBorder="1" applyAlignment="1" applyProtection="1">
      <alignment vertical="center"/>
      <protection locked="0"/>
    </xf>
    <xf numFmtId="44" fontId="7" fillId="2" borderId="14" xfId="1" applyFont="1" applyFill="1" applyBorder="1" applyAlignment="1" applyProtection="1">
      <alignment vertical="center"/>
      <protection locked="0"/>
    </xf>
    <xf numFmtId="0" fontId="0" fillId="0" borderId="0" xfId="0" applyAlignment="1">
      <alignment horizontal="center"/>
    </xf>
    <xf numFmtId="0" fontId="10" fillId="0" borderId="0" xfId="0" applyFont="1" applyBorder="1" applyAlignment="1">
      <alignment horizontal="left"/>
    </xf>
    <xf numFmtId="0" fontId="0" fillId="0" borderId="0" xfId="0" applyAlignment="1">
      <alignment horizontal="left"/>
    </xf>
    <xf numFmtId="0" fontId="3" fillId="0" borderId="0" xfId="0" applyFont="1" applyBorder="1" applyAlignment="1">
      <alignment horizontal="right" wrapText="1"/>
    </xf>
    <xf numFmtId="0" fontId="6" fillId="2" borderId="0" xfId="0" applyFont="1" applyFill="1" applyBorder="1" applyAlignment="1" applyProtection="1">
      <alignment horizontal="left"/>
      <protection locked="0"/>
    </xf>
    <xf numFmtId="0" fontId="3" fillId="0" borderId="3" xfId="0" applyFont="1" applyBorder="1" applyAlignment="1">
      <alignment horizontal="center"/>
    </xf>
    <xf numFmtId="0" fontId="3" fillId="0" borderId="0" xfId="0" applyFont="1" applyBorder="1" applyAlignment="1">
      <alignment horizontal="center" vertical="center" wrapText="1"/>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0" borderId="7" xfId="0" applyFont="1" applyFill="1" applyBorder="1" applyAlignment="1">
      <alignment horizontal="center"/>
    </xf>
    <xf numFmtId="0" fontId="5" fillId="0" borderId="3" xfId="0" applyFont="1" applyFill="1" applyBorder="1" applyAlignment="1">
      <alignment horizontal="center"/>
    </xf>
    <xf numFmtId="0" fontId="5" fillId="0" borderId="12" xfId="0" applyFont="1" applyFill="1" applyBorder="1" applyAlignment="1">
      <alignment horizontal="center"/>
    </xf>
    <xf numFmtId="0" fontId="6" fillId="0" borderId="0" xfId="0" applyFont="1" applyBorder="1" applyAlignment="1">
      <alignment horizontal="center"/>
    </xf>
    <xf numFmtId="0" fontId="6" fillId="0" borderId="0" xfId="0" applyFont="1" applyBorder="1" applyAlignment="1">
      <alignment horizontal="left"/>
    </xf>
    <xf numFmtId="0" fontId="4" fillId="0" borderId="10" xfId="0" applyFont="1" applyBorder="1" applyAlignment="1">
      <alignment horizontal="center"/>
    </xf>
    <xf numFmtId="0" fontId="4" fillId="0" borderId="0" xfId="0" applyFont="1" applyBorder="1" applyAlignment="1">
      <alignment horizontal="center"/>
    </xf>
    <xf numFmtId="0" fontId="4" fillId="0" borderId="9" xfId="0" applyFont="1" applyBorder="1" applyAlignment="1">
      <alignment horizontal="center"/>
    </xf>
    <xf numFmtId="0" fontId="4" fillId="0" borderId="0" xfId="0" applyFont="1" applyBorder="1" applyAlignment="1">
      <alignment horizontal="left"/>
    </xf>
    <xf numFmtId="0" fontId="3" fillId="0" borderId="0" xfId="0" applyFont="1" applyBorder="1" applyAlignment="1">
      <alignment horizontal="right"/>
    </xf>
    <xf numFmtId="0" fontId="6" fillId="0" borderId="0" xfId="0" applyFont="1" applyBorder="1" applyAlignment="1">
      <alignment horizontal="left" vertical="center" wrapText="1"/>
    </xf>
    <xf numFmtId="0" fontId="3" fillId="0" borderId="16" xfId="0" applyFont="1" applyBorder="1" applyAlignment="1">
      <alignment horizontal="center"/>
    </xf>
    <xf numFmtId="0" fontId="6" fillId="0" borderId="8" xfId="0" applyFont="1" applyBorder="1" applyAlignment="1">
      <alignment horizontal="center"/>
    </xf>
    <xf numFmtId="0" fontId="4" fillId="0" borderId="0" xfId="0" applyFont="1" applyBorder="1" applyAlignment="1">
      <alignment horizontal="right"/>
    </xf>
    <xf numFmtId="0" fontId="5" fillId="0" borderId="13" xfId="0" applyFont="1" applyFill="1" applyBorder="1" applyAlignment="1">
      <alignment horizontal="center"/>
    </xf>
    <xf numFmtId="0" fontId="5" fillId="0" borderId="0" xfId="0" applyFont="1" applyFill="1" applyBorder="1" applyAlignment="1">
      <alignment horizontal="center"/>
    </xf>
    <xf numFmtId="0" fontId="6" fillId="0" borderId="0" xfId="0" applyFont="1" applyBorder="1" applyAlignment="1">
      <alignment horizontal="center" vertical="center"/>
    </xf>
    <xf numFmtId="0" fontId="6" fillId="0" borderId="8" xfId="0" applyFont="1" applyFill="1" applyBorder="1" applyAlignment="1">
      <alignment horizontal="center"/>
    </xf>
  </cellXfs>
  <cellStyles count="3">
    <cellStyle name="Currency" xfId="1" builtinId="4"/>
    <cellStyle name="Currency 3" xfId="2" xr:uid="{00000000-0005-0000-0000-000001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42"/>
  <sheetViews>
    <sheetView showWhiteSpace="0" view="pageLayout" topLeftCell="A4" zoomScaleNormal="100" zoomScaleSheetLayoutView="160" workbookViewId="0">
      <selection activeCell="C13" sqref="C13:G13"/>
    </sheetView>
  </sheetViews>
  <sheetFormatPr defaultColWidth="9.140625" defaultRowHeight="15" x14ac:dyDescent="0.25"/>
  <cols>
    <col min="1" max="1" width="9.28515625" customWidth="1"/>
    <col min="2" max="2" width="17.140625" customWidth="1"/>
    <col min="3" max="3" width="7.7109375" customWidth="1"/>
    <col min="4" max="4" width="6.7109375" customWidth="1"/>
    <col min="5" max="5" width="9.28515625" customWidth="1"/>
    <col min="6" max="6" width="19.5703125" customWidth="1"/>
    <col min="7" max="7" width="17.5703125" customWidth="1"/>
  </cols>
  <sheetData>
    <row r="1" spans="1:7" x14ac:dyDescent="0.25">
      <c r="A1" s="152" t="s">
        <v>248</v>
      </c>
      <c r="B1" s="153"/>
      <c r="C1" s="153"/>
      <c r="D1" s="153"/>
      <c r="E1" s="153"/>
      <c r="F1" s="153"/>
      <c r="G1" s="154"/>
    </row>
    <row r="2" spans="1:7" ht="15.75" thickBot="1" x14ac:dyDescent="0.3">
      <c r="A2" s="155" t="s">
        <v>247</v>
      </c>
      <c r="B2" s="156"/>
      <c r="C2" s="156"/>
      <c r="D2" s="156"/>
      <c r="E2" s="156"/>
      <c r="F2" s="156"/>
      <c r="G2" s="157"/>
    </row>
    <row r="3" spans="1:7" x14ac:dyDescent="0.25">
      <c r="A3" s="158"/>
      <c r="B3" s="158"/>
      <c r="C3" s="158"/>
      <c r="D3" s="158"/>
      <c r="E3" s="158"/>
      <c r="F3" s="158"/>
      <c r="G3" s="158"/>
    </row>
    <row r="4" spans="1:7" x14ac:dyDescent="0.25">
      <c r="A4" s="160" t="s">
        <v>263</v>
      </c>
      <c r="B4" s="160"/>
      <c r="C4" s="160"/>
      <c r="D4" s="160"/>
      <c r="E4" s="160"/>
      <c r="F4" s="160"/>
      <c r="G4" s="160"/>
    </row>
    <row r="5" spans="1:7" x14ac:dyDescent="0.25">
      <c r="A5" s="161" t="s">
        <v>290</v>
      </c>
      <c r="B5" s="161"/>
      <c r="C5" s="161"/>
      <c r="D5" s="161"/>
      <c r="E5" s="161"/>
      <c r="F5" s="161"/>
      <c r="G5" s="161"/>
    </row>
    <row r="6" spans="1:7" x14ac:dyDescent="0.25">
      <c r="A6" s="161" t="s">
        <v>264</v>
      </c>
      <c r="B6" s="161"/>
      <c r="C6" s="161"/>
      <c r="D6" s="161"/>
      <c r="E6" s="161"/>
      <c r="F6" s="161"/>
      <c r="G6" s="161"/>
    </row>
    <row r="7" spans="1:7" x14ac:dyDescent="0.25">
      <c r="A7" s="162" t="s">
        <v>265</v>
      </c>
      <c r="B7" s="162"/>
      <c r="C7" s="162"/>
      <c r="D7" s="162"/>
      <c r="E7" s="162"/>
      <c r="F7" s="162"/>
      <c r="G7" s="162"/>
    </row>
    <row r="8" spans="1:7" x14ac:dyDescent="0.25">
      <c r="A8" s="158"/>
      <c r="B8" s="158"/>
      <c r="C8" s="158"/>
      <c r="D8" s="158"/>
      <c r="E8" s="158"/>
      <c r="F8" s="158"/>
      <c r="G8" s="158"/>
    </row>
    <row r="9" spans="1:7" x14ac:dyDescent="0.25">
      <c r="A9" s="163" t="s">
        <v>289</v>
      </c>
      <c r="B9" s="159"/>
      <c r="C9" s="159"/>
      <c r="D9" s="159"/>
      <c r="E9" s="159"/>
      <c r="F9" s="159"/>
      <c r="G9" s="159"/>
    </row>
    <row r="10" spans="1:7" x14ac:dyDescent="0.25">
      <c r="A10" s="158"/>
      <c r="B10" s="158"/>
      <c r="C10" s="158"/>
      <c r="D10" s="158"/>
      <c r="E10" s="158"/>
      <c r="F10" s="158"/>
      <c r="G10" s="158"/>
    </row>
    <row r="11" spans="1:7" x14ac:dyDescent="0.25">
      <c r="A11" s="159" t="s">
        <v>254</v>
      </c>
      <c r="B11" s="159"/>
      <c r="C11" s="149" t="s">
        <v>266</v>
      </c>
      <c r="D11" s="149"/>
      <c r="E11" s="149"/>
      <c r="F11" s="149"/>
      <c r="G11" s="149"/>
    </row>
    <row r="12" spans="1:7" x14ac:dyDescent="0.25">
      <c r="A12" s="159" t="s">
        <v>255</v>
      </c>
      <c r="B12" s="159"/>
      <c r="C12" s="149" t="s">
        <v>267</v>
      </c>
      <c r="D12" s="149"/>
      <c r="E12" s="149"/>
      <c r="F12" s="149"/>
      <c r="G12" s="149"/>
    </row>
    <row r="13" spans="1:7" x14ac:dyDescent="0.25">
      <c r="A13" s="159" t="s">
        <v>256</v>
      </c>
      <c r="B13" s="159"/>
      <c r="C13" s="149" t="s">
        <v>268</v>
      </c>
      <c r="D13" s="149"/>
      <c r="E13" s="149"/>
      <c r="F13" s="149"/>
      <c r="G13" s="149"/>
    </row>
    <row r="14" spans="1:7" x14ac:dyDescent="0.25">
      <c r="A14" s="159" t="s">
        <v>257</v>
      </c>
      <c r="B14" s="159"/>
      <c r="C14" s="149" t="s">
        <v>269</v>
      </c>
      <c r="D14" s="149"/>
      <c r="E14" s="149"/>
      <c r="F14" s="149"/>
      <c r="G14" s="149"/>
    </row>
    <row r="15" spans="1:7" x14ac:dyDescent="0.25">
      <c r="A15" s="159" t="s">
        <v>258</v>
      </c>
      <c r="B15" s="159"/>
      <c r="C15" s="149" t="s">
        <v>270</v>
      </c>
      <c r="D15" s="149"/>
      <c r="E15" s="149"/>
      <c r="F15" s="149"/>
      <c r="G15" s="149"/>
    </row>
    <row r="16" spans="1:7" x14ac:dyDescent="0.25">
      <c r="A16" s="159" t="s">
        <v>259</v>
      </c>
      <c r="B16" s="159"/>
      <c r="C16" s="149" t="s">
        <v>271</v>
      </c>
      <c r="D16" s="149"/>
      <c r="E16" s="149"/>
      <c r="F16" s="149"/>
      <c r="G16" s="149"/>
    </row>
    <row r="17" spans="1:7" x14ac:dyDescent="0.25">
      <c r="A17" s="159" t="s">
        <v>260</v>
      </c>
      <c r="B17" s="159"/>
      <c r="C17" s="149" t="s">
        <v>272</v>
      </c>
      <c r="D17" s="149"/>
      <c r="E17" s="149"/>
      <c r="F17" s="149"/>
      <c r="G17" s="149"/>
    </row>
    <row r="18" spans="1:7" x14ac:dyDescent="0.25">
      <c r="A18" s="159" t="s">
        <v>261</v>
      </c>
      <c r="B18" s="159"/>
      <c r="C18" s="149" t="s">
        <v>273</v>
      </c>
      <c r="D18" s="149"/>
      <c r="E18" s="149"/>
      <c r="F18" s="149"/>
      <c r="G18" s="149"/>
    </row>
    <row r="19" spans="1:7" x14ac:dyDescent="0.25">
      <c r="A19" s="159" t="s">
        <v>262</v>
      </c>
      <c r="B19" s="159"/>
      <c r="C19" s="149" t="s">
        <v>274</v>
      </c>
      <c r="D19" s="149"/>
      <c r="E19" s="149"/>
      <c r="F19" s="149"/>
      <c r="G19" s="149"/>
    </row>
    <row r="20" spans="1:7" x14ac:dyDescent="0.25">
      <c r="A20" s="158"/>
      <c r="B20" s="158"/>
      <c r="C20" s="158"/>
      <c r="D20" s="158"/>
      <c r="E20" s="158"/>
      <c r="F20" s="158"/>
      <c r="G20" s="158"/>
    </row>
    <row r="21" spans="1:7" x14ac:dyDescent="0.25">
      <c r="A21" s="146" t="s">
        <v>275</v>
      </c>
      <c r="B21" s="146"/>
      <c r="C21" s="146"/>
      <c r="D21" s="146"/>
      <c r="E21" s="146"/>
      <c r="F21" s="146"/>
      <c r="G21" s="146"/>
    </row>
    <row r="22" spans="1:7" ht="75.75" customHeight="1" x14ac:dyDescent="0.25">
      <c r="A22" s="165" t="s">
        <v>276</v>
      </c>
      <c r="B22" s="165"/>
      <c r="C22" s="165"/>
      <c r="D22" s="165"/>
      <c r="E22" s="165"/>
      <c r="F22" s="165"/>
      <c r="G22" s="165"/>
    </row>
    <row r="23" spans="1:7" ht="35.25" customHeight="1" thickBot="1" x14ac:dyDescent="0.3">
      <c r="A23" s="164" t="s">
        <v>278</v>
      </c>
      <c r="B23" s="164"/>
      <c r="C23" s="164"/>
      <c r="D23" s="150"/>
      <c r="E23" s="150"/>
      <c r="F23" s="150"/>
      <c r="G23" s="150"/>
    </row>
    <row r="24" spans="1:7" s="103" customFormat="1" ht="33.75" customHeight="1" thickBot="1" x14ac:dyDescent="0.3">
      <c r="A24" s="148" t="s">
        <v>277</v>
      </c>
      <c r="B24" s="148"/>
      <c r="C24" s="148"/>
      <c r="D24" s="150"/>
      <c r="E24" s="150"/>
      <c r="F24" s="150"/>
      <c r="G24" s="150"/>
    </row>
    <row r="25" spans="1:7" s="4" customFormat="1" ht="21" customHeight="1" x14ac:dyDescent="0.25">
      <c r="A25" s="151"/>
      <c r="B25" s="151"/>
      <c r="C25" s="151"/>
      <c r="D25" s="151"/>
      <c r="E25" s="151"/>
      <c r="F25" s="151"/>
      <c r="G25" s="151"/>
    </row>
    <row r="26" spans="1:7" ht="42" customHeight="1" thickBot="1" x14ac:dyDescent="0.3">
      <c r="A26" s="148" t="s">
        <v>279</v>
      </c>
      <c r="B26" s="148"/>
      <c r="C26" s="148"/>
      <c r="D26" s="150"/>
      <c r="E26" s="150"/>
      <c r="F26" s="150"/>
      <c r="G26" s="150"/>
    </row>
    <row r="27" spans="1:7" ht="43.5" customHeight="1" thickBot="1" x14ac:dyDescent="0.3">
      <c r="A27" s="148" t="s">
        <v>280</v>
      </c>
      <c r="B27" s="148"/>
      <c r="C27" s="148"/>
      <c r="D27" s="150"/>
      <c r="E27" s="150"/>
      <c r="F27" s="150"/>
      <c r="G27" s="150"/>
    </row>
    <row r="28" spans="1:7" ht="24" customHeight="1" x14ac:dyDescent="0.25">
      <c r="A28" s="151"/>
      <c r="B28" s="151"/>
      <c r="C28" s="151"/>
      <c r="D28" s="151"/>
      <c r="E28" s="151"/>
      <c r="F28" s="151"/>
      <c r="G28" s="151"/>
    </row>
    <row r="29" spans="1:7" s="102" customFormat="1" ht="42" customHeight="1" thickBot="1" x14ac:dyDescent="0.3">
      <c r="A29" s="148" t="s">
        <v>281</v>
      </c>
      <c r="B29" s="148"/>
      <c r="C29" s="148"/>
      <c r="D29" s="150"/>
      <c r="E29" s="150"/>
      <c r="F29" s="150"/>
      <c r="G29" s="150"/>
    </row>
    <row r="30" spans="1:7" ht="43.5" customHeight="1" thickBot="1" x14ac:dyDescent="0.3">
      <c r="A30" s="148" t="s">
        <v>282</v>
      </c>
      <c r="B30" s="148"/>
      <c r="C30" s="148"/>
      <c r="D30" s="150"/>
      <c r="E30" s="150"/>
      <c r="F30" s="150"/>
      <c r="G30" s="150"/>
    </row>
    <row r="31" spans="1:7" ht="18" customHeight="1" x14ac:dyDescent="0.25">
      <c r="A31" s="151"/>
      <c r="B31" s="151"/>
      <c r="C31" s="151"/>
      <c r="D31" s="151"/>
      <c r="E31" s="151"/>
      <c r="F31" s="151"/>
      <c r="G31" s="151"/>
    </row>
    <row r="32" spans="1:7" s="102" customFormat="1" ht="42" customHeight="1" thickBot="1" x14ac:dyDescent="0.3">
      <c r="A32" s="148" t="s">
        <v>283</v>
      </c>
      <c r="B32" s="148"/>
      <c r="C32" s="148"/>
      <c r="D32" s="150"/>
      <c r="E32" s="150"/>
      <c r="F32" s="150"/>
      <c r="G32" s="150"/>
    </row>
    <row r="33" spans="1:7" ht="43.5" customHeight="1" thickBot="1" x14ac:dyDescent="0.3">
      <c r="A33" s="148" t="s">
        <v>284</v>
      </c>
      <c r="B33" s="148"/>
      <c r="C33" s="148"/>
      <c r="D33" s="150"/>
      <c r="E33" s="150"/>
      <c r="F33" s="150"/>
      <c r="G33" s="150"/>
    </row>
    <row r="34" spans="1:7" ht="21" customHeight="1" x14ac:dyDescent="0.25">
      <c r="A34" s="145"/>
      <c r="B34" s="145"/>
      <c r="C34" s="145"/>
      <c r="D34" s="145"/>
      <c r="E34" s="145"/>
      <c r="F34" s="145"/>
      <c r="G34" s="145"/>
    </row>
    <row r="35" spans="1:7" x14ac:dyDescent="0.25">
      <c r="A35" s="146" t="s">
        <v>285</v>
      </c>
      <c r="B35" s="146"/>
      <c r="C35" s="146"/>
      <c r="D35" s="146"/>
      <c r="E35" s="146"/>
      <c r="F35" s="146"/>
      <c r="G35" s="146"/>
    </row>
    <row r="36" spans="1:7" x14ac:dyDescent="0.25">
      <c r="A36" s="147" t="s">
        <v>286</v>
      </c>
      <c r="B36" s="147"/>
      <c r="C36" s="147"/>
      <c r="D36" s="147"/>
      <c r="E36" s="147"/>
      <c r="F36" s="147"/>
      <c r="G36" s="147"/>
    </row>
    <row r="37" spans="1:7" x14ac:dyDescent="0.25">
      <c r="A37" s="145"/>
      <c r="B37" s="145"/>
      <c r="C37" s="145"/>
      <c r="D37" s="145"/>
      <c r="E37" s="145"/>
      <c r="F37" s="145"/>
      <c r="G37" s="145"/>
    </row>
    <row r="38" spans="1:7" x14ac:dyDescent="0.25">
      <c r="A38" s="149" t="s">
        <v>287</v>
      </c>
      <c r="B38" s="149"/>
      <c r="C38" s="149" t="s">
        <v>288</v>
      </c>
      <c r="D38" s="149"/>
      <c r="E38" s="149"/>
      <c r="F38" s="149"/>
      <c r="G38" s="149"/>
    </row>
    <row r="39" spans="1:7" x14ac:dyDescent="0.25">
      <c r="A39" s="149" t="s">
        <v>287</v>
      </c>
      <c r="B39" s="149"/>
      <c r="C39" s="149" t="s">
        <v>288</v>
      </c>
      <c r="D39" s="149"/>
      <c r="E39" s="149"/>
      <c r="F39" s="149"/>
      <c r="G39" s="149"/>
    </row>
    <row r="40" spans="1:7" x14ac:dyDescent="0.25">
      <c r="A40" s="149" t="s">
        <v>287</v>
      </c>
      <c r="B40" s="149"/>
      <c r="C40" s="149" t="s">
        <v>288</v>
      </c>
      <c r="D40" s="149"/>
      <c r="E40" s="149"/>
      <c r="F40" s="149"/>
      <c r="G40" s="149"/>
    </row>
    <row r="41" spans="1:7" x14ac:dyDescent="0.25">
      <c r="A41" s="149" t="s">
        <v>287</v>
      </c>
      <c r="B41" s="149"/>
      <c r="C41" s="149" t="s">
        <v>288</v>
      </c>
      <c r="D41" s="149"/>
      <c r="E41" s="149"/>
      <c r="F41" s="149"/>
      <c r="G41" s="149"/>
    </row>
    <row r="42" spans="1:7" x14ac:dyDescent="0.25">
      <c r="A42" s="149" t="s">
        <v>287</v>
      </c>
      <c r="B42" s="149"/>
      <c r="C42" s="149" t="s">
        <v>288</v>
      </c>
      <c r="D42" s="149"/>
      <c r="E42" s="149"/>
      <c r="F42" s="149"/>
      <c r="G42" s="149"/>
    </row>
  </sheetData>
  <sheetProtection sheet="1" objects="1" scenarios="1" formatColumns="0" formatRows="0"/>
  <mergeCells count="65">
    <mergeCell ref="C20:G20"/>
    <mergeCell ref="A21:G21"/>
    <mergeCell ref="A20:B20"/>
    <mergeCell ref="A23:C23"/>
    <mergeCell ref="D23:G23"/>
    <mergeCell ref="A22:G22"/>
    <mergeCell ref="A19:B19"/>
    <mergeCell ref="C11:G11"/>
    <mergeCell ref="C12:G12"/>
    <mergeCell ref="C13:G13"/>
    <mergeCell ref="C14:G14"/>
    <mergeCell ref="C15:G15"/>
    <mergeCell ref="C16:G16"/>
    <mergeCell ref="C17:G17"/>
    <mergeCell ref="C18:G18"/>
    <mergeCell ref="C19:G19"/>
    <mergeCell ref="A18:B18"/>
    <mergeCell ref="A13:B13"/>
    <mergeCell ref="A14:B14"/>
    <mergeCell ref="A15:B15"/>
    <mergeCell ref="A16:B16"/>
    <mergeCell ref="A17:B17"/>
    <mergeCell ref="A1:G1"/>
    <mergeCell ref="A2:G2"/>
    <mergeCell ref="A3:G3"/>
    <mergeCell ref="A11:B11"/>
    <mergeCell ref="A12:B12"/>
    <mergeCell ref="A4:G4"/>
    <mergeCell ref="A5:G5"/>
    <mergeCell ref="A6:G6"/>
    <mergeCell ref="A7:G7"/>
    <mergeCell ref="A10:G10"/>
    <mergeCell ref="A9:G9"/>
    <mergeCell ref="A8:G8"/>
    <mergeCell ref="A27:C27"/>
    <mergeCell ref="D27:G27"/>
    <mergeCell ref="A29:C29"/>
    <mergeCell ref="D29:G29"/>
    <mergeCell ref="D24:G24"/>
    <mergeCell ref="A25:G25"/>
    <mergeCell ref="A28:G28"/>
    <mergeCell ref="A24:C24"/>
    <mergeCell ref="A26:C26"/>
    <mergeCell ref="D26:G26"/>
    <mergeCell ref="A42:B42"/>
    <mergeCell ref="C42:G42"/>
    <mergeCell ref="A37:G37"/>
    <mergeCell ref="A38:B38"/>
    <mergeCell ref="C38:G38"/>
    <mergeCell ref="A39:B39"/>
    <mergeCell ref="C39:G39"/>
    <mergeCell ref="A40:B40"/>
    <mergeCell ref="C40:G40"/>
    <mergeCell ref="A34:G34"/>
    <mergeCell ref="A35:G35"/>
    <mergeCell ref="A36:G36"/>
    <mergeCell ref="A30:C30"/>
    <mergeCell ref="A41:B41"/>
    <mergeCell ref="C41:G41"/>
    <mergeCell ref="D30:G30"/>
    <mergeCell ref="A32:C32"/>
    <mergeCell ref="D32:G32"/>
    <mergeCell ref="A33:C33"/>
    <mergeCell ref="D33:G33"/>
    <mergeCell ref="A31:G31"/>
  </mergeCells>
  <pageMargins left="0.7" right="0.7" top="1" bottom="0.75" header="0.3" footer="0.3"/>
  <pageSetup orientation="portrait" r:id="rId1"/>
  <headerFooter>
    <oddHeader xml:space="preserve">&amp;C&amp;"-,Bold"&amp;16BID FORM TOTAL&amp;"-,Regular"&amp;11
&amp;"-,Bold"August 20, 2018    &amp;"-,Regular"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67"/>
  <sheetViews>
    <sheetView view="pageLayout" topLeftCell="A46" zoomScale="118" zoomScaleNormal="100" zoomScaleSheetLayoutView="120" zoomScalePageLayoutView="118" workbookViewId="0">
      <selection activeCell="H60" sqref="H4:H60"/>
    </sheetView>
  </sheetViews>
  <sheetFormatPr defaultColWidth="9.140625" defaultRowHeight="15.75" x14ac:dyDescent="0.25"/>
  <cols>
    <col min="1" max="1" width="10" style="86" customWidth="1"/>
    <col min="2" max="2" width="28.5703125" style="6" customWidth="1"/>
    <col min="3" max="3" width="5.28515625" style="2" bestFit="1" customWidth="1"/>
    <col min="4" max="4" width="5.140625" style="2" bestFit="1" customWidth="1"/>
    <col min="5" max="5" width="6" style="1" customWidth="1"/>
    <col min="6" max="6" width="5.5703125" style="1" customWidth="1"/>
    <col min="7" max="7" width="5.28515625" style="1" customWidth="1"/>
    <col min="8" max="8" width="10.85546875" style="4" customWidth="1"/>
    <col min="9" max="9" width="12.7109375" style="4" customWidth="1"/>
    <col min="10" max="16384" width="9.140625" style="4"/>
  </cols>
  <sheetData>
    <row r="1" spans="1:9" ht="15" x14ac:dyDescent="0.25">
      <c r="A1" s="169" t="s">
        <v>248</v>
      </c>
      <c r="B1" s="170"/>
      <c r="C1" s="170"/>
      <c r="D1" s="170"/>
      <c r="E1" s="170"/>
      <c r="F1" s="170"/>
      <c r="G1" s="170"/>
      <c r="H1" s="170"/>
      <c r="I1" s="170"/>
    </row>
    <row r="2" spans="1:9" thickBot="1" x14ac:dyDescent="0.3">
      <c r="A2" s="155" t="s">
        <v>247</v>
      </c>
      <c r="B2" s="156"/>
      <c r="C2" s="156"/>
      <c r="D2" s="156"/>
      <c r="E2" s="156"/>
      <c r="F2" s="156"/>
      <c r="G2" s="156"/>
      <c r="H2" s="156"/>
      <c r="I2" s="156"/>
    </row>
    <row r="3" spans="1:9" ht="39" thickBot="1" x14ac:dyDescent="0.3">
      <c r="A3" s="8" t="s">
        <v>0</v>
      </c>
      <c r="B3" s="8" t="s">
        <v>1</v>
      </c>
      <c r="C3" s="7" t="s">
        <v>2</v>
      </c>
      <c r="D3" s="9" t="s">
        <v>3</v>
      </c>
      <c r="E3" s="7" t="s">
        <v>292</v>
      </c>
      <c r="F3" s="7" t="s">
        <v>4</v>
      </c>
      <c r="G3" s="7" t="s">
        <v>5</v>
      </c>
      <c r="H3" s="7" t="s">
        <v>291</v>
      </c>
      <c r="I3" s="7" t="s">
        <v>293</v>
      </c>
    </row>
    <row r="4" spans="1:9" ht="15" x14ac:dyDescent="0.25">
      <c r="A4" s="85" t="s">
        <v>6</v>
      </c>
      <c r="B4" s="38" t="s">
        <v>7</v>
      </c>
      <c r="C4" s="39" t="s">
        <v>8</v>
      </c>
      <c r="D4" s="40">
        <v>1.67</v>
      </c>
      <c r="E4" s="41"/>
      <c r="F4" s="42"/>
      <c r="G4" s="42"/>
      <c r="H4" s="143">
        <v>0</v>
      </c>
      <c r="I4" s="104">
        <f>(D4*H4)</f>
        <v>0</v>
      </c>
    </row>
    <row r="5" spans="1:9" ht="15" x14ac:dyDescent="0.25">
      <c r="A5" s="85" t="s">
        <v>9</v>
      </c>
      <c r="B5" s="49" t="s">
        <v>10</v>
      </c>
      <c r="C5" s="34" t="s">
        <v>11</v>
      </c>
      <c r="D5" s="43">
        <v>1</v>
      </c>
      <c r="E5" s="32"/>
      <c r="F5" s="33"/>
      <c r="G5" s="33"/>
      <c r="H5" s="143">
        <v>0</v>
      </c>
      <c r="I5" s="104">
        <f t="shared" ref="I5:I62" si="0">(D5*H5)</f>
        <v>0</v>
      </c>
    </row>
    <row r="6" spans="1:9" ht="15" x14ac:dyDescent="0.25">
      <c r="A6" s="85" t="s">
        <v>12</v>
      </c>
      <c r="B6" s="49" t="s">
        <v>13</v>
      </c>
      <c r="C6" s="34" t="s">
        <v>14</v>
      </c>
      <c r="D6" s="43">
        <v>84</v>
      </c>
      <c r="E6" s="32"/>
      <c r="F6" s="34"/>
      <c r="G6" s="34"/>
      <c r="H6" s="143">
        <v>0</v>
      </c>
      <c r="I6" s="104">
        <f t="shared" si="0"/>
        <v>0</v>
      </c>
    </row>
    <row r="7" spans="1:9" ht="15" x14ac:dyDescent="0.25">
      <c r="A7" s="85" t="s">
        <v>15</v>
      </c>
      <c r="B7" s="70" t="s">
        <v>16</v>
      </c>
      <c r="C7" s="50" t="s">
        <v>14</v>
      </c>
      <c r="D7" s="43">
        <v>1</v>
      </c>
      <c r="E7" s="44"/>
      <c r="F7" s="34"/>
      <c r="G7" s="34"/>
      <c r="H7" s="143">
        <v>0</v>
      </c>
      <c r="I7" s="104">
        <f t="shared" si="0"/>
        <v>0</v>
      </c>
    </row>
    <row r="8" spans="1:9" ht="15" x14ac:dyDescent="0.25">
      <c r="A8" s="85" t="s">
        <v>17</v>
      </c>
      <c r="B8" s="49" t="s">
        <v>18</v>
      </c>
      <c r="C8" s="34" t="s">
        <v>19</v>
      </c>
      <c r="D8" s="43">
        <v>21</v>
      </c>
      <c r="E8" s="32"/>
      <c r="F8" s="34"/>
      <c r="G8" s="34"/>
      <c r="H8" s="143">
        <v>0</v>
      </c>
      <c r="I8" s="104">
        <f t="shared" si="0"/>
        <v>0</v>
      </c>
    </row>
    <row r="9" spans="1:9" ht="15" x14ac:dyDescent="0.25">
      <c r="A9" s="85" t="s">
        <v>20</v>
      </c>
      <c r="B9" s="45" t="s">
        <v>21</v>
      </c>
      <c r="C9" s="30" t="s">
        <v>22</v>
      </c>
      <c r="D9" s="43">
        <v>7.21</v>
      </c>
      <c r="E9" s="32"/>
      <c r="F9" s="30"/>
      <c r="G9" s="30"/>
      <c r="H9" s="143">
        <v>0</v>
      </c>
      <c r="I9" s="104">
        <f t="shared" si="0"/>
        <v>0</v>
      </c>
    </row>
    <row r="10" spans="1:9" ht="15" x14ac:dyDescent="0.25">
      <c r="A10" s="85" t="s">
        <v>23</v>
      </c>
      <c r="B10" s="70" t="s">
        <v>24</v>
      </c>
      <c r="C10" s="50" t="s">
        <v>19</v>
      </c>
      <c r="D10" s="48">
        <v>455</v>
      </c>
      <c r="E10" s="32"/>
      <c r="F10" s="30"/>
      <c r="G10" s="30"/>
      <c r="H10" s="143">
        <v>0</v>
      </c>
      <c r="I10" s="104">
        <f t="shared" si="0"/>
        <v>0</v>
      </c>
    </row>
    <row r="11" spans="1:9" ht="25.5" x14ac:dyDescent="0.25">
      <c r="A11" s="85" t="s">
        <v>25</v>
      </c>
      <c r="B11" s="38" t="s">
        <v>243</v>
      </c>
      <c r="C11" s="39" t="s">
        <v>26</v>
      </c>
      <c r="D11" s="81">
        <v>860</v>
      </c>
      <c r="E11" s="41"/>
      <c r="F11" s="42"/>
      <c r="G11" s="42"/>
      <c r="H11" s="143">
        <v>0</v>
      </c>
      <c r="I11" s="104">
        <f t="shared" si="0"/>
        <v>0</v>
      </c>
    </row>
    <row r="12" spans="1:9" ht="15" x14ac:dyDescent="0.25">
      <c r="A12" s="85" t="s">
        <v>29</v>
      </c>
      <c r="B12" s="29" t="s">
        <v>30</v>
      </c>
      <c r="C12" s="30" t="s">
        <v>26</v>
      </c>
      <c r="D12" s="43">
        <v>24</v>
      </c>
      <c r="E12" s="47"/>
      <c r="F12" s="33"/>
      <c r="G12" s="33"/>
      <c r="H12" s="143">
        <v>0</v>
      </c>
      <c r="I12" s="104">
        <f t="shared" si="0"/>
        <v>0</v>
      </c>
    </row>
    <row r="13" spans="1:9" ht="15" x14ac:dyDescent="0.25">
      <c r="A13" s="85" t="s">
        <v>32</v>
      </c>
      <c r="B13" s="29" t="s">
        <v>33</v>
      </c>
      <c r="C13" s="30" t="s">
        <v>31</v>
      </c>
      <c r="D13" s="31">
        <v>50</v>
      </c>
      <c r="E13" s="51"/>
      <c r="F13" s="51"/>
      <c r="G13" s="51"/>
      <c r="H13" s="143">
        <v>0</v>
      </c>
      <c r="I13" s="104">
        <f t="shared" si="0"/>
        <v>0</v>
      </c>
    </row>
    <row r="14" spans="1:9" ht="15" x14ac:dyDescent="0.25">
      <c r="A14" s="85" t="s">
        <v>34</v>
      </c>
      <c r="B14" s="29" t="s">
        <v>35</v>
      </c>
      <c r="C14" s="30" t="s">
        <v>26</v>
      </c>
      <c r="D14" s="43">
        <v>6.6574074074074074</v>
      </c>
      <c r="E14" s="47"/>
      <c r="F14" s="51"/>
      <c r="G14" s="51"/>
      <c r="H14" s="143">
        <v>0</v>
      </c>
      <c r="I14" s="104">
        <f t="shared" si="0"/>
        <v>0</v>
      </c>
    </row>
    <row r="15" spans="1:9" ht="25.5" x14ac:dyDescent="0.25">
      <c r="A15" s="85" t="s">
        <v>36</v>
      </c>
      <c r="B15" s="29" t="s">
        <v>37</v>
      </c>
      <c r="C15" s="30" t="s">
        <v>22</v>
      </c>
      <c r="D15" s="48">
        <v>60</v>
      </c>
      <c r="E15" s="47"/>
      <c r="F15" s="51"/>
      <c r="G15" s="51"/>
      <c r="H15" s="143">
        <v>0</v>
      </c>
      <c r="I15" s="104">
        <f t="shared" si="0"/>
        <v>0</v>
      </c>
    </row>
    <row r="16" spans="1:9" ht="25.5" x14ac:dyDescent="0.25">
      <c r="A16" s="85" t="s">
        <v>38</v>
      </c>
      <c r="B16" s="29" t="s">
        <v>39</v>
      </c>
      <c r="C16" s="30" t="s">
        <v>22</v>
      </c>
      <c r="D16" s="48">
        <v>80</v>
      </c>
      <c r="E16" s="47"/>
      <c r="F16" s="51"/>
      <c r="G16" s="51"/>
      <c r="H16" s="143">
        <v>0</v>
      </c>
      <c r="I16" s="104">
        <f t="shared" si="0"/>
        <v>0</v>
      </c>
    </row>
    <row r="17" spans="1:9" ht="15" x14ac:dyDescent="0.25">
      <c r="A17" s="85" t="s">
        <v>40</v>
      </c>
      <c r="B17" s="29" t="s">
        <v>41</v>
      </c>
      <c r="C17" s="30" t="s">
        <v>22</v>
      </c>
      <c r="D17" s="48">
        <v>1919</v>
      </c>
      <c r="E17" s="47"/>
      <c r="F17" s="51"/>
      <c r="G17" s="51"/>
      <c r="H17" s="143">
        <v>0</v>
      </c>
      <c r="I17" s="104">
        <f t="shared" si="0"/>
        <v>0</v>
      </c>
    </row>
    <row r="18" spans="1:9" ht="15" x14ac:dyDescent="0.25">
      <c r="A18" s="85" t="s">
        <v>42</v>
      </c>
      <c r="B18" s="29" t="s">
        <v>43</v>
      </c>
      <c r="C18" s="30" t="s">
        <v>22</v>
      </c>
      <c r="D18" s="48">
        <v>120</v>
      </c>
      <c r="E18" s="47"/>
      <c r="F18" s="61"/>
      <c r="G18" s="61"/>
      <c r="H18" s="143">
        <v>0</v>
      </c>
      <c r="I18" s="104">
        <f t="shared" si="0"/>
        <v>0</v>
      </c>
    </row>
    <row r="19" spans="1:9" ht="15" x14ac:dyDescent="0.25">
      <c r="A19" s="85" t="s">
        <v>44</v>
      </c>
      <c r="B19" s="29" t="s">
        <v>45</v>
      </c>
      <c r="C19" s="30" t="s">
        <v>14</v>
      </c>
      <c r="D19" s="48">
        <v>1</v>
      </c>
      <c r="E19" s="47"/>
      <c r="F19" s="62"/>
      <c r="G19" s="62"/>
      <c r="H19" s="143">
        <v>0</v>
      </c>
      <c r="I19" s="104">
        <f t="shared" si="0"/>
        <v>0</v>
      </c>
    </row>
    <row r="20" spans="1:9" ht="15" x14ac:dyDescent="0.25">
      <c r="A20" s="85" t="s">
        <v>46</v>
      </c>
      <c r="B20" s="29" t="s">
        <v>47</v>
      </c>
      <c r="C20" s="30" t="s">
        <v>14</v>
      </c>
      <c r="D20" s="48">
        <v>1</v>
      </c>
      <c r="E20" s="47"/>
      <c r="F20" s="63"/>
      <c r="G20" s="63"/>
      <c r="H20" s="143">
        <v>0</v>
      </c>
      <c r="I20" s="104">
        <f t="shared" si="0"/>
        <v>0</v>
      </c>
    </row>
    <row r="21" spans="1:9" ht="25.5" x14ac:dyDescent="0.25">
      <c r="A21" s="85" t="s">
        <v>48</v>
      </c>
      <c r="B21" s="29" t="s">
        <v>49</v>
      </c>
      <c r="C21" s="30" t="s">
        <v>31</v>
      </c>
      <c r="D21" s="48">
        <v>121</v>
      </c>
      <c r="E21" s="47"/>
      <c r="F21" s="64"/>
      <c r="G21" s="64"/>
      <c r="H21" s="143">
        <v>0</v>
      </c>
      <c r="I21" s="104">
        <f t="shared" si="0"/>
        <v>0</v>
      </c>
    </row>
    <row r="22" spans="1:9" ht="25.5" x14ac:dyDescent="0.25">
      <c r="A22" s="85" t="s">
        <v>50</v>
      </c>
      <c r="B22" s="29" t="s">
        <v>51</v>
      </c>
      <c r="C22" s="30" t="s">
        <v>31</v>
      </c>
      <c r="D22" s="48">
        <v>51</v>
      </c>
      <c r="E22" s="47"/>
      <c r="F22" s="64"/>
      <c r="G22" s="64"/>
      <c r="H22" s="143">
        <v>0</v>
      </c>
      <c r="I22" s="104">
        <f t="shared" si="0"/>
        <v>0</v>
      </c>
    </row>
    <row r="23" spans="1:9" ht="15" x14ac:dyDescent="0.25">
      <c r="A23" s="85" t="s">
        <v>52</v>
      </c>
      <c r="B23" s="29" t="s">
        <v>53</v>
      </c>
      <c r="C23" s="30" t="s">
        <v>31</v>
      </c>
      <c r="D23" s="48">
        <v>51</v>
      </c>
      <c r="E23" s="47"/>
      <c r="F23" s="65"/>
      <c r="G23" s="65"/>
      <c r="H23" s="143">
        <v>0</v>
      </c>
      <c r="I23" s="104">
        <f t="shared" si="0"/>
        <v>0</v>
      </c>
    </row>
    <row r="24" spans="1:9" ht="15" x14ac:dyDescent="0.25">
      <c r="A24" s="85" t="s">
        <v>54</v>
      </c>
      <c r="B24" s="29" t="s">
        <v>55</v>
      </c>
      <c r="C24" s="30" t="s">
        <v>31</v>
      </c>
      <c r="D24" s="48">
        <v>26</v>
      </c>
      <c r="E24" s="47"/>
      <c r="F24" s="65"/>
      <c r="G24" s="65"/>
      <c r="H24" s="143">
        <v>0</v>
      </c>
      <c r="I24" s="104">
        <f t="shared" si="0"/>
        <v>0</v>
      </c>
    </row>
    <row r="25" spans="1:9" ht="27" customHeight="1" x14ac:dyDescent="0.25">
      <c r="A25" s="85" t="s">
        <v>246</v>
      </c>
      <c r="B25" s="29" t="s">
        <v>56</v>
      </c>
      <c r="C25" s="30" t="s">
        <v>11</v>
      </c>
      <c r="D25" s="48">
        <v>1</v>
      </c>
      <c r="E25" s="47"/>
      <c r="F25" s="65"/>
      <c r="G25" s="65"/>
      <c r="H25" s="143">
        <v>0</v>
      </c>
      <c r="I25" s="104">
        <f t="shared" si="0"/>
        <v>0</v>
      </c>
    </row>
    <row r="26" spans="1:9" ht="15" x14ac:dyDescent="0.25">
      <c r="A26" s="85" t="s">
        <v>58</v>
      </c>
      <c r="B26" s="29" t="s">
        <v>59</v>
      </c>
      <c r="C26" s="30" t="s">
        <v>14</v>
      </c>
      <c r="D26" s="48">
        <v>1</v>
      </c>
      <c r="E26" s="47"/>
      <c r="F26" s="67"/>
      <c r="G26" s="67"/>
      <c r="H26" s="143">
        <v>0</v>
      </c>
      <c r="I26" s="104">
        <f t="shared" si="0"/>
        <v>0</v>
      </c>
    </row>
    <row r="27" spans="1:9" ht="15" x14ac:dyDescent="0.25">
      <c r="A27" s="85" t="s">
        <v>60</v>
      </c>
      <c r="B27" s="29" t="s">
        <v>61</v>
      </c>
      <c r="C27" s="30" t="s">
        <v>14</v>
      </c>
      <c r="D27" s="43">
        <v>4</v>
      </c>
      <c r="E27" s="47"/>
      <c r="F27" s="67"/>
      <c r="G27" s="67"/>
      <c r="H27" s="143">
        <v>0</v>
      </c>
      <c r="I27" s="104">
        <f t="shared" si="0"/>
        <v>0</v>
      </c>
    </row>
    <row r="28" spans="1:9" ht="15" x14ac:dyDescent="0.25">
      <c r="A28" s="85" t="s">
        <v>62</v>
      </c>
      <c r="B28" s="29" t="s">
        <v>63</v>
      </c>
      <c r="C28" s="30" t="s">
        <v>8</v>
      </c>
      <c r="D28" s="66">
        <v>1.1085296464650001</v>
      </c>
      <c r="E28" s="47"/>
      <c r="F28" s="67"/>
      <c r="G28" s="67"/>
      <c r="H28" s="143">
        <v>0</v>
      </c>
      <c r="I28" s="104">
        <f t="shared" si="0"/>
        <v>0</v>
      </c>
    </row>
    <row r="29" spans="1:9" ht="15" x14ac:dyDescent="0.25">
      <c r="A29" s="85" t="s">
        <v>64</v>
      </c>
      <c r="B29" s="29" t="s">
        <v>65</v>
      </c>
      <c r="C29" s="30" t="s">
        <v>8</v>
      </c>
      <c r="D29" s="66">
        <v>1.1085296464650001</v>
      </c>
      <c r="E29" s="47"/>
      <c r="F29" s="67"/>
      <c r="G29" s="67"/>
      <c r="H29" s="143">
        <v>0</v>
      </c>
      <c r="I29" s="104">
        <f t="shared" si="0"/>
        <v>0</v>
      </c>
    </row>
    <row r="30" spans="1:9" ht="15" x14ac:dyDescent="0.25">
      <c r="A30" s="85" t="s">
        <v>66</v>
      </c>
      <c r="B30" s="29" t="s">
        <v>67</v>
      </c>
      <c r="C30" s="30" t="s">
        <v>31</v>
      </c>
      <c r="D30" s="43">
        <v>18</v>
      </c>
      <c r="E30" s="47"/>
      <c r="F30" s="67"/>
      <c r="G30" s="67"/>
      <c r="H30" s="143">
        <v>0</v>
      </c>
      <c r="I30" s="104">
        <f t="shared" si="0"/>
        <v>0</v>
      </c>
    </row>
    <row r="31" spans="1:9" ht="15" x14ac:dyDescent="0.25">
      <c r="A31" s="85" t="s">
        <v>68</v>
      </c>
      <c r="B31" s="29" t="s">
        <v>69</v>
      </c>
      <c r="C31" s="30" t="s">
        <v>26</v>
      </c>
      <c r="D31" s="43">
        <v>1160</v>
      </c>
      <c r="E31" s="47"/>
      <c r="F31" s="51"/>
      <c r="G31" s="51"/>
      <c r="H31" s="143">
        <v>0</v>
      </c>
      <c r="I31" s="104">
        <f t="shared" si="0"/>
        <v>0</v>
      </c>
    </row>
    <row r="32" spans="1:9" ht="15" x14ac:dyDescent="0.25">
      <c r="A32" s="85" t="s">
        <v>70</v>
      </c>
      <c r="B32" s="29" t="s">
        <v>71</v>
      </c>
      <c r="C32" s="30" t="s">
        <v>72</v>
      </c>
      <c r="D32" s="43">
        <v>66.398300000000006</v>
      </c>
      <c r="E32" s="47"/>
      <c r="F32" s="51"/>
      <c r="G32" s="51"/>
      <c r="H32" s="143">
        <v>0</v>
      </c>
      <c r="I32" s="104">
        <f t="shared" si="0"/>
        <v>0</v>
      </c>
    </row>
    <row r="33" spans="1:9" ht="15" x14ac:dyDescent="0.25">
      <c r="A33" s="85" t="s">
        <v>73</v>
      </c>
      <c r="B33" s="29" t="s">
        <v>74</v>
      </c>
      <c r="C33" s="30" t="s">
        <v>19</v>
      </c>
      <c r="D33" s="43">
        <v>156</v>
      </c>
      <c r="E33" s="47"/>
      <c r="F33" s="68"/>
      <c r="G33" s="68"/>
      <c r="H33" s="143">
        <v>0</v>
      </c>
      <c r="I33" s="104">
        <f t="shared" si="0"/>
        <v>0</v>
      </c>
    </row>
    <row r="34" spans="1:9" ht="15" x14ac:dyDescent="0.25">
      <c r="A34" s="85" t="s">
        <v>75</v>
      </c>
      <c r="B34" s="29" t="s">
        <v>76</v>
      </c>
      <c r="C34" s="34" t="s">
        <v>77</v>
      </c>
      <c r="D34" s="48">
        <v>1161.8217999999999</v>
      </c>
      <c r="E34" s="47"/>
      <c r="F34" s="68"/>
      <c r="G34" s="68"/>
      <c r="H34" s="143">
        <v>0</v>
      </c>
      <c r="I34" s="104">
        <f t="shared" si="0"/>
        <v>0</v>
      </c>
    </row>
    <row r="35" spans="1:9" ht="15" x14ac:dyDescent="0.25">
      <c r="A35" s="85" t="s">
        <v>78</v>
      </c>
      <c r="B35" s="29" t="s">
        <v>79</v>
      </c>
      <c r="C35" s="30" t="s">
        <v>26</v>
      </c>
      <c r="D35" s="43">
        <v>12.425925925925926</v>
      </c>
      <c r="E35" s="47"/>
      <c r="F35" s="68"/>
      <c r="G35" s="68"/>
      <c r="H35" s="143">
        <v>0</v>
      </c>
      <c r="I35" s="104">
        <f t="shared" si="0"/>
        <v>0</v>
      </c>
    </row>
    <row r="36" spans="1:9" ht="15" x14ac:dyDescent="0.25">
      <c r="A36" s="85" t="s">
        <v>80</v>
      </c>
      <c r="B36" s="29" t="s">
        <v>81</v>
      </c>
      <c r="C36" s="30" t="s">
        <v>22</v>
      </c>
      <c r="D36" s="48">
        <v>430.3218</v>
      </c>
      <c r="E36" s="47"/>
      <c r="F36" s="68"/>
      <c r="G36" s="68"/>
      <c r="H36" s="143">
        <v>0</v>
      </c>
      <c r="I36" s="104">
        <f t="shared" si="0"/>
        <v>0</v>
      </c>
    </row>
    <row r="37" spans="1:9" ht="15" x14ac:dyDescent="0.25">
      <c r="A37" s="85" t="s">
        <v>82</v>
      </c>
      <c r="B37" s="29" t="s">
        <v>83</v>
      </c>
      <c r="C37" s="30" t="s">
        <v>22</v>
      </c>
      <c r="D37" s="43">
        <v>46.900000000000006</v>
      </c>
      <c r="E37" s="47"/>
      <c r="F37" s="68"/>
      <c r="G37" s="68"/>
      <c r="H37" s="143">
        <v>0</v>
      </c>
      <c r="I37" s="104">
        <f t="shared" si="0"/>
        <v>0</v>
      </c>
    </row>
    <row r="38" spans="1:9" ht="15" x14ac:dyDescent="0.25">
      <c r="A38" s="85" t="s">
        <v>84</v>
      </c>
      <c r="B38" s="29" t="s">
        <v>85</v>
      </c>
      <c r="C38" s="30" t="s">
        <v>14</v>
      </c>
      <c r="D38" s="43">
        <v>4</v>
      </c>
      <c r="E38" s="47"/>
      <c r="F38" s="68"/>
      <c r="G38" s="68"/>
      <c r="H38" s="143">
        <v>0</v>
      </c>
      <c r="I38" s="104">
        <f t="shared" si="0"/>
        <v>0</v>
      </c>
    </row>
    <row r="39" spans="1:9" ht="15" x14ac:dyDescent="0.25">
      <c r="A39" s="85" t="s">
        <v>86</v>
      </c>
      <c r="B39" s="49" t="s">
        <v>87</v>
      </c>
      <c r="C39" s="34" t="s">
        <v>22</v>
      </c>
      <c r="D39" s="48">
        <v>4790</v>
      </c>
      <c r="E39" s="47"/>
      <c r="F39" s="68"/>
      <c r="G39" s="68"/>
      <c r="H39" s="143">
        <v>0</v>
      </c>
      <c r="I39" s="104">
        <f t="shared" si="0"/>
        <v>0</v>
      </c>
    </row>
    <row r="40" spans="1:9" ht="15" x14ac:dyDescent="0.25">
      <c r="A40" s="85" t="s">
        <v>88</v>
      </c>
      <c r="B40" s="29" t="s">
        <v>89</v>
      </c>
      <c r="C40" s="30" t="s">
        <v>19</v>
      </c>
      <c r="D40" s="46">
        <v>1.8</v>
      </c>
      <c r="E40" s="47"/>
      <c r="F40" s="68"/>
      <c r="G40" s="68"/>
      <c r="H40" s="143">
        <v>0</v>
      </c>
      <c r="I40" s="104">
        <f t="shared" si="0"/>
        <v>0</v>
      </c>
    </row>
    <row r="41" spans="1:9" ht="15" x14ac:dyDescent="0.25">
      <c r="A41" s="85" t="s">
        <v>90</v>
      </c>
      <c r="B41" s="29" t="s">
        <v>91</v>
      </c>
      <c r="C41" s="30" t="s">
        <v>19</v>
      </c>
      <c r="D41" s="48">
        <v>4.66</v>
      </c>
      <c r="E41" s="47"/>
      <c r="F41" s="68"/>
      <c r="G41" s="68"/>
      <c r="H41" s="143">
        <v>0</v>
      </c>
      <c r="I41" s="104">
        <f t="shared" si="0"/>
        <v>0</v>
      </c>
    </row>
    <row r="42" spans="1:9" ht="15" x14ac:dyDescent="0.25">
      <c r="A42" s="85" t="s">
        <v>92</v>
      </c>
      <c r="B42" s="29" t="s">
        <v>93</v>
      </c>
      <c r="C42" s="30" t="s">
        <v>19</v>
      </c>
      <c r="D42" s="48">
        <v>1842</v>
      </c>
      <c r="E42" s="47"/>
      <c r="F42" s="68"/>
      <c r="G42" s="68"/>
      <c r="H42" s="143">
        <v>0</v>
      </c>
      <c r="I42" s="104">
        <f t="shared" si="0"/>
        <v>0</v>
      </c>
    </row>
    <row r="43" spans="1:9" ht="15" x14ac:dyDescent="0.25">
      <c r="A43" s="85" t="s">
        <v>94</v>
      </c>
      <c r="B43" s="29" t="s">
        <v>95</v>
      </c>
      <c r="C43" s="30" t="s">
        <v>19</v>
      </c>
      <c r="D43" s="48">
        <v>554</v>
      </c>
      <c r="E43" s="47"/>
      <c r="F43" s="68"/>
      <c r="G43" s="68"/>
      <c r="H43" s="143">
        <v>0</v>
      </c>
      <c r="I43" s="104">
        <f t="shared" si="0"/>
        <v>0</v>
      </c>
    </row>
    <row r="44" spans="1:9" ht="15" x14ac:dyDescent="0.25">
      <c r="A44" s="85" t="s">
        <v>96</v>
      </c>
      <c r="B44" s="29" t="s">
        <v>97</v>
      </c>
      <c r="C44" s="30" t="s">
        <v>22</v>
      </c>
      <c r="D44" s="43">
        <v>20</v>
      </c>
      <c r="E44" s="47"/>
      <c r="F44" s="68"/>
      <c r="G44" s="68"/>
      <c r="H44" s="143">
        <v>0</v>
      </c>
      <c r="I44" s="104">
        <f t="shared" si="0"/>
        <v>0</v>
      </c>
    </row>
    <row r="45" spans="1:9" ht="15" x14ac:dyDescent="0.25">
      <c r="A45" s="85" t="s">
        <v>98</v>
      </c>
      <c r="B45" s="29" t="s">
        <v>99</v>
      </c>
      <c r="C45" s="30" t="s">
        <v>77</v>
      </c>
      <c r="D45" s="66">
        <v>95.08</v>
      </c>
      <c r="E45" s="47"/>
      <c r="F45" s="68"/>
      <c r="G45" s="68"/>
      <c r="H45" s="143">
        <v>0</v>
      </c>
      <c r="I45" s="104">
        <f t="shared" si="0"/>
        <v>0</v>
      </c>
    </row>
    <row r="46" spans="1:9" ht="19.5" customHeight="1" x14ac:dyDescent="0.25">
      <c r="A46" s="85" t="s">
        <v>100</v>
      </c>
      <c r="B46" s="29" t="s">
        <v>101</v>
      </c>
      <c r="C46" s="30" t="s">
        <v>22</v>
      </c>
      <c r="D46" s="43">
        <v>168</v>
      </c>
      <c r="E46" s="68"/>
      <c r="F46" s="68"/>
      <c r="G46" s="68"/>
      <c r="H46" s="143">
        <v>0</v>
      </c>
      <c r="I46" s="104">
        <f t="shared" si="0"/>
        <v>0</v>
      </c>
    </row>
    <row r="47" spans="1:9" ht="15" x14ac:dyDescent="0.25">
      <c r="A47" s="85" t="s">
        <v>102</v>
      </c>
      <c r="B47" s="29" t="s">
        <v>103</v>
      </c>
      <c r="C47" s="30" t="s">
        <v>14</v>
      </c>
      <c r="D47" s="43">
        <v>1</v>
      </c>
      <c r="E47" s="68"/>
      <c r="F47" s="68"/>
      <c r="G47" s="68"/>
      <c r="H47" s="143">
        <v>0</v>
      </c>
      <c r="I47" s="104">
        <f t="shared" si="0"/>
        <v>0</v>
      </c>
    </row>
    <row r="48" spans="1:9" ht="15" x14ac:dyDescent="0.25">
      <c r="A48" s="85" t="s">
        <v>104</v>
      </c>
      <c r="B48" s="29" t="s">
        <v>105</v>
      </c>
      <c r="C48" s="30" t="s">
        <v>14</v>
      </c>
      <c r="D48" s="31">
        <v>1</v>
      </c>
      <c r="E48" s="68"/>
      <c r="F48" s="68"/>
      <c r="G48" s="68"/>
      <c r="H48" s="143">
        <v>0</v>
      </c>
      <c r="I48" s="104">
        <f t="shared" si="0"/>
        <v>0</v>
      </c>
    </row>
    <row r="49" spans="1:9" ht="15" x14ac:dyDescent="0.25">
      <c r="A49" s="85" t="s">
        <v>106</v>
      </c>
      <c r="B49" s="29" t="s">
        <v>107</v>
      </c>
      <c r="C49" s="30" t="s">
        <v>14</v>
      </c>
      <c r="D49" s="31">
        <v>1</v>
      </c>
      <c r="E49" s="68"/>
      <c r="F49" s="68"/>
      <c r="G49" s="68"/>
      <c r="H49" s="143">
        <v>0</v>
      </c>
      <c r="I49" s="104">
        <f t="shared" si="0"/>
        <v>0</v>
      </c>
    </row>
    <row r="50" spans="1:9" ht="15" x14ac:dyDescent="0.25">
      <c r="A50" s="85" t="s">
        <v>108</v>
      </c>
      <c r="B50" s="29" t="s">
        <v>109</v>
      </c>
      <c r="C50" s="30" t="s">
        <v>14</v>
      </c>
      <c r="D50" s="31">
        <v>2</v>
      </c>
      <c r="E50" s="68"/>
      <c r="F50" s="68"/>
      <c r="G50" s="68"/>
      <c r="H50" s="143">
        <v>0</v>
      </c>
      <c r="I50" s="104">
        <f t="shared" si="0"/>
        <v>0</v>
      </c>
    </row>
    <row r="51" spans="1:9" ht="15" x14ac:dyDescent="0.25">
      <c r="A51" s="85" t="s">
        <v>110</v>
      </c>
      <c r="B51" s="49" t="s">
        <v>111</v>
      </c>
      <c r="C51" s="34" t="s">
        <v>11</v>
      </c>
      <c r="D51" s="43">
        <v>1</v>
      </c>
      <c r="E51" s="68"/>
      <c r="F51" s="68"/>
      <c r="G51" s="68"/>
      <c r="H51" s="143">
        <v>0</v>
      </c>
      <c r="I51" s="104">
        <f t="shared" si="0"/>
        <v>0</v>
      </c>
    </row>
    <row r="52" spans="1:9" ht="15" x14ac:dyDescent="0.25">
      <c r="A52" s="85" t="s">
        <v>112</v>
      </c>
      <c r="B52" s="49" t="s">
        <v>111</v>
      </c>
      <c r="C52" s="34" t="s">
        <v>31</v>
      </c>
      <c r="D52" s="43">
        <v>24</v>
      </c>
      <c r="E52" s="68"/>
      <c r="F52" s="68"/>
      <c r="G52" s="68"/>
      <c r="H52" s="143">
        <v>0</v>
      </c>
      <c r="I52" s="104">
        <f t="shared" si="0"/>
        <v>0</v>
      </c>
    </row>
    <row r="53" spans="1:9" ht="15" x14ac:dyDescent="0.25">
      <c r="A53" s="85" t="s">
        <v>113</v>
      </c>
      <c r="B53" s="49" t="s">
        <v>114</v>
      </c>
      <c r="C53" s="34" t="s">
        <v>11</v>
      </c>
      <c r="D53" s="43">
        <v>1</v>
      </c>
      <c r="E53" s="68"/>
      <c r="F53" s="68"/>
      <c r="G53" s="68"/>
      <c r="H53" s="143">
        <v>0</v>
      </c>
      <c r="I53" s="104">
        <f t="shared" si="0"/>
        <v>0</v>
      </c>
    </row>
    <row r="54" spans="1:9" ht="15" x14ac:dyDescent="0.25">
      <c r="A54" s="85" t="s">
        <v>115</v>
      </c>
      <c r="B54" s="49" t="s">
        <v>116</v>
      </c>
      <c r="C54" s="34" t="s">
        <v>11</v>
      </c>
      <c r="D54" s="43">
        <v>1</v>
      </c>
      <c r="E54" s="68"/>
      <c r="F54" s="68"/>
      <c r="G54" s="68"/>
      <c r="H54" s="143">
        <v>0</v>
      </c>
      <c r="I54" s="104">
        <f t="shared" si="0"/>
        <v>0</v>
      </c>
    </row>
    <row r="55" spans="1:9" ht="15" x14ac:dyDescent="0.25">
      <c r="A55" s="85" t="s">
        <v>117</v>
      </c>
      <c r="B55" s="29" t="s">
        <v>118</v>
      </c>
      <c r="C55" s="30" t="s">
        <v>119</v>
      </c>
      <c r="D55" s="69">
        <v>2</v>
      </c>
      <c r="E55" s="68"/>
      <c r="F55" s="68"/>
      <c r="G55" s="68"/>
      <c r="H55" s="143">
        <v>0</v>
      </c>
      <c r="I55" s="104">
        <f t="shared" si="0"/>
        <v>0</v>
      </c>
    </row>
    <row r="56" spans="1:9" ht="15" x14ac:dyDescent="0.25">
      <c r="A56" s="85" t="s">
        <v>120</v>
      </c>
      <c r="B56" s="29" t="s">
        <v>121</v>
      </c>
      <c r="C56" s="30" t="s">
        <v>77</v>
      </c>
      <c r="D56" s="69">
        <v>80</v>
      </c>
      <c r="E56" s="68"/>
      <c r="F56" s="68"/>
      <c r="G56" s="68"/>
      <c r="H56" s="143">
        <v>0</v>
      </c>
      <c r="I56" s="104">
        <f t="shared" si="0"/>
        <v>0</v>
      </c>
    </row>
    <row r="57" spans="1:9" ht="15" x14ac:dyDescent="0.25">
      <c r="A57" s="85" t="s">
        <v>122</v>
      </c>
      <c r="B57" s="29" t="s">
        <v>123</v>
      </c>
      <c r="C57" s="30" t="s">
        <v>31</v>
      </c>
      <c r="D57" s="69">
        <v>40</v>
      </c>
      <c r="E57" s="68"/>
      <c r="F57" s="68"/>
      <c r="G57" s="68"/>
      <c r="H57" s="143">
        <v>0</v>
      </c>
      <c r="I57" s="104">
        <f t="shared" si="0"/>
        <v>0</v>
      </c>
    </row>
    <row r="58" spans="1:9" ht="15" x14ac:dyDescent="0.25">
      <c r="A58" s="85" t="s">
        <v>124</v>
      </c>
      <c r="B58" s="29" t="s">
        <v>125</v>
      </c>
      <c r="C58" s="30" t="s">
        <v>57</v>
      </c>
      <c r="D58" s="69">
        <v>33</v>
      </c>
      <c r="E58" s="68"/>
      <c r="F58" s="68"/>
      <c r="G58" s="68"/>
      <c r="H58" s="143">
        <v>0</v>
      </c>
      <c r="I58" s="104">
        <f t="shared" si="0"/>
        <v>0</v>
      </c>
    </row>
    <row r="59" spans="1:9" ht="15" x14ac:dyDescent="0.25">
      <c r="A59" s="85" t="s">
        <v>126</v>
      </c>
      <c r="B59" s="29" t="s">
        <v>127</v>
      </c>
      <c r="C59" s="30" t="s">
        <v>11</v>
      </c>
      <c r="D59" s="69">
        <v>1</v>
      </c>
      <c r="E59" s="68"/>
      <c r="F59" s="68"/>
      <c r="G59" s="68"/>
      <c r="H59" s="143">
        <v>0</v>
      </c>
      <c r="I59" s="104">
        <f t="shared" si="0"/>
        <v>0</v>
      </c>
    </row>
    <row r="60" spans="1:9" thickBot="1" x14ac:dyDescent="0.3">
      <c r="A60" s="110" t="s">
        <v>128</v>
      </c>
      <c r="B60" s="111" t="s">
        <v>129</v>
      </c>
      <c r="C60" s="112" t="s">
        <v>57</v>
      </c>
      <c r="D60" s="113">
        <v>65</v>
      </c>
      <c r="E60" s="114"/>
      <c r="F60" s="114"/>
      <c r="G60" s="114"/>
      <c r="H60" s="144">
        <v>0</v>
      </c>
      <c r="I60" s="115">
        <f t="shared" si="0"/>
        <v>0</v>
      </c>
    </row>
    <row r="61" spans="1:9" ht="15" x14ac:dyDescent="0.25">
      <c r="A61" s="85" t="s">
        <v>244</v>
      </c>
      <c r="B61" s="105" t="s">
        <v>245</v>
      </c>
      <c r="C61" s="106" t="s">
        <v>132</v>
      </c>
      <c r="D61" s="107">
        <v>1</v>
      </c>
      <c r="E61" s="108"/>
      <c r="F61" s="108"/>
      <c r="G61" s="108"/>
      <c r="H61" s="109">
        <v>36900</v>
      </c>
      <c r="I61" s="109">
        <f t="shared" si="0"/>
        <v>36900</v>
      </c>
    </row>
    <row r="62" spans="1:9" ht="15" x14ac:dyDescent="0.25">
      <c r="A62" s="85" t="s">
        <v>130</v>
      </c>
      <c r="B62" s="29" t="s">
        <v>131</v>
      </c>
      <c r="C62" s="30" t="s">
        <v>132</v>
      </c>
      <c r="D62" s="74">
        <v>1</v>
      </c>
      <c r="E62" s="45"/>
      <c r="F62" s="45"/>
      <c r="G62" s="45"/>
      <c r="H62" s="104">
        <v>1000</v>
      </c>
      <c r="I62" s="104">
        <f t="shared" si="0"/>
        <v>1000</v>
      </c>
    </row>
    <row r="63" spans="1:9" thickBot="1" x14ac:dyDescent="0.3">
      <c r="A63" s="167"/>
      <c r="B63" s="167"/>
      <c r="C63" s="167"/>
      <c r="D63" s="167"/>
      <c r="E63" s="167"/>
      <c r="F63" s="167"/>
      <c r="G63" s="167"/>
      <c r="H63" s="167"/>
      <c r="I63" s="122"/>
    </row>
    <row r="64" spans="1:9" ht="15" x14ac:dyDescent="0.25">
      <c r="A64" s="168" t="s">
        <v>219</v>
      </c>
      <c r="B64" s="168"/>
      <c r="C64" s="168"/>
      <c r="D64" s="168"/>
      <c r="E64" s="168"/>
      <c r="F64" s="168"/>
      <c r="G64" s="168"/>
      <c r="H64" s="168"/>
      <c r="I64" s="116">
        <f>SUM(I4:I62)</f>
        <v>37900</v>
      </c>
    </row>
    <row r="65" spans="1:9" ht="15" x14ac:dyDescent="0.25">
      <c r="A65" s="171"/>
      <c r="B65" s="171"/>
      <c r="C65" s="171"/>
      <c r="D65" s="171"/>
      <c r="E65" s="171"/>
      <c r="F65" s="171"/>
      <c r="G65" s="171"/>
      <c r="H65" s="171"/>
      <c r="I65" s="171"/>
    </row>
    <row r="66" spans="1:9" ht="31.5" customHeight="1" thickBot="1" x14ac:dyDescent="0.3">
      <c r="A66" s="148" t="s">
        <v>295</v>
      </c>
      <c r="B66" s="148"/>
      <c r="C66" s="148"/>
      <c r="D66" s="150"/>
      <c r="E66" s="150"/>
      <c r="F66" s="150"/>
      <c r="G66" s="150"/>
      <c r="H66" s="150"/>
      <c r="I66" s="150"/>
    </row>
    <row r="67" spans="1:9" ht="33.75" customHeight="1" thickBot="1" x14ac:dyDescent="0.3">
      <c r="A67" s="148" t="s">
        <v>296</v>
      </c>
      <c r="B67" s="148"/>
      <c r="C67" s="148"/>
      <c r="D67" s="166"/>
      <c r="E67" s="166"/>
      <c r="F67" s="166"/>
      <c r="G67" s="166"/>
      <c r="H67" s="166"/>
      <c r="I67" s="166"/>
    </row>
  </sheetData>
  <sheetProtection sheet="1" objects="1" scenarios="1" formatColumns="0" formatRows="0"/>
  <mergeCells count="9">
    <mergeCell ref="A67:C67"/>
    <mergeCell ref="D67:I67"/>
    <mergeCell ref="A63:H63"/>
    <mergeCell ref="A64:H64"/>
    <mergeCell ref="A1:I1"/>
    <mergeCell ref="A2:I2"/>
    <mergeCell ref="A65:I65"/>
    <mergeCell ref="A66:C66"/>
    <mergeCell ref="D66:I66"/>
  </mergeCells>
  <pageMargins left="0.7" right="0.7" top="1" bottom="0.75" header="0.3" footer="0.3"/>
  <pageSetup orientation="portrait" r:id="rId1"/>
  <headerFooter>
    <oddHeader xml:space="preserve">&amp;C&amp;"-,Bold"&amp;16West Idaho Springs Base Bid  &amp;"-,Regular"&amp;11
&amp;"-,Bold"August 20, 2018    &amp;"-,Regular"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4"/>
  <sheetViews>
    <sheetView view="pageLayout" zoomScale="120" zoomScaleNormal="90" zoomScaleSheetLayoutView="160" zoomScalePageLayoutView="120" workbookViewId="0">
      <selection activeCell="H38" sqref="H4:H38"/>
    </sheetView>
  </sheetViews>
  <sheetFormatPr defaultRowHeight="15" x14ac:dyDescent="0.25"/>
  <cols>
    <col min="1" max="1" width="10" style="57" customWidth="1"/>
    <col min="2" max="2" width="28.5703125" style="88" customWidth="1"/>
    <col min="3" max="3" width="5" style="18" bestFit="1" customWidth="1"/>
    <col min="4" max="4" width="5.140625" style="18" bestFit="1" customWidth="1"/>
    <col min="5" max="5" width="6.140625" style="58" customWidth="1"/>
    <col min="6" max="6" width="5" style="19" customWidth="1"/>
    <col min="7" max="7" width="5.7109375" style="19" customWidth="1"/>
    <col min="8" max="8" width="10.28515625" style="4" customWidth="1"/>
    <col min="9" max="9" width="11.85546875" style="59" bestFit="1" customWidth="1"/>
    <col min="10" max="16384" width="9.140625" style="59"/>
  </cols>
  <sheetData>
    <row r="1" spans="1:9" ht="15" customHeight="1" x14ac:dyDescent="0.2">
      <c r="A1" s="169" t="s">
        <v>248</v>
      </c>
      <c r="B1" s="170"/>
      <c r="C1" s="170"/>
      <c r="D1" s="170"/>
      <c r="E1" s="170"/>
      <c r="F1" s="170"/>
      <c r="G1" s="170"/>
      <c r="H1" s="170"/>
      <c r="I1" s="170"/>
    </row>
    <row r="2" spans="1:9" ht="15.75" customHeight="1" thickBot="1" x14ac:dyDescent="0.25">
      <c r="A2" s="155" t="s">
        <v>247</v>
      </c>
      <c r="B2" s="156"/>
      <c r="C2" s="156"/>
      <c r="D2" s="156"/>
      <c r="E2" s="156"/>
      <c r="F2" s="156"/>
      <c r="G2" s="156"/>
      <c r="H2" s="156"/>
      <c r="I2" s="156"/>
    </row>
    <row r="3" spans="1:9" ht="39" thickBot="1" x14ac:dyDescent="0.25">
      <c r="A3" s="8" t="s">
        <v>0</v>
      </c>
      <c r="B3" s="8" t="s">
        <v>1</v>
      </c>
      <c r="C3" s="7" t="s">
        <v>2</v>
      </c>
      <c r="D3" s="9" t="s">
        <v>3</v>
      </c>
      <c r="E3" s="7" t="s">
        <v>292</v>
      </c>
      <c r="F3" s="7" t="s">
        <v>4</v>
      </c>
      <c r="G3" s="7" t="s">
        <v>5</v>
      </c>
      <c r="H3" s="7" t="s">
        <v>291</v>
      </c>
      <c r="I3" s="7" t="s">
        <v>293</v>
      </c>
    </row>
    <row r="4" spans="1:9" s="3" customFormat="1" ht="15.75" x14ac:dyDescent="0.25">
      <c r="A4" s="60" t="s">
        <v>6</v>
      </c>
      <c r="B4" s="21" t="s">
        <v>7</v>
      </c>
      <c r="C4" s="20" t="s">
        <v>11</v>
      </c>
      <c r="D4" s="20">
        <v>1</v>
      </c>
      <c r="E4" s="20"/>
      <c r="F4" s="27"/>
      <c r="G4" s="27"/>
      <c r="H4" s="143">
        <v>0</v>
      </c>
      <c r="I4" s="104">
        <f>(D4*H4)</f>
        <v>0</v>
      </c>
    </row>
    <row r="5" spans="1:9" ht="12.75" x14ac:dyDescent="0.2">
      <c r="A5" s="56" t="s">
        <v>17</v>
      </c>
      <c r="B5" s="87" t="s">
        <v>222</v>
      </c>
      <c r="C5" s="15" t="s">
        <v>19</v>
      </c>
      <c r="D5" s="15">
        <f>(5*21)+38</f>
        <v>143</v>
      </c>
      <c r="E5" s="37"/>
      <c r="F5" s="13"/>
      <c r="G5" s="17"/>
      <c r="H5" s="143">
        <v>0</v>
      </c>
      <c r="I5" s="104">
        <f t="shared" ref="I5:I39" si="0">(D5*H5)</f>
        <v>0</v>
      </c>
    </row>
    <row r="6" spans="1:9" ht="12.75" x14ac:dyDescent="0.2">
      <c r="A6" s="56" t="s">
        <v>230</v>
      </c>
      <c r="B6" s="87" t="s">
        <v>231</v>
      </c>
      <c r="C6" s="15" t="s">
        <v>19</v>
      </c>
      <c r="D6" s="15">
        <f>104+17</f>
        <v>121</v>
      </c>
      <c r="E6" s="37"/>
      <c r="F6" s="13"/>
      <c r="G6" s="17"/>
      <c r="H6" s="143">
        <v>0</v>
      </c>
      <c r="I6" s="104">
        <f t="shared" si="0"/>
        <v>0</v>
      </c>
    </row>
    <row r="7" spans="1:9" ht="12.75" x14ac:dyDescent="0.2">
      <c r="A7" s="56" t="s">
        <v>20</v>
      </c>
      <c r="B7" s="87" t="s">
        <v>21</v>
      </c>
      <c r="C7" s="15" t="s">
        <v>22</v>
      </c>
      <c r="D7" s="15">
        <v>201</v>
      </c>
      <c r="E7" s="37"/>
      <c r="F7" s="13"/>
      <c r="G7" s="17"/>
      <c r="H7" s="143">
        <v>0</v>
      </c>
      <c r="I7" s="104">
        <f t="shared" si="0"/>
        <v>0</v>
      </c>
    </row>
    <row r="8" spans="1:9" ht="12.75" x14ac:dyDescent="0.2">
      <c r="A8" s="56" t="s">
        <v>23</v>
      </c>
      <c r="B8" s="87" t="s">
        <v>24</v>
      </c>
      <c r="C8" s="15" t="s">
        <v>19</v>
      </c>
      <c r="D8" s="15">
        <f>289+262</f>
        <v>551</v>
      </c>
      <c r="E8" s="37"/>
      <c r="F8" s="13"/>
      <c r="G8" s="17"/>
      <c r="H8" s="143">
        <v>0</v>
      </c>
      <c r="I8" s="104">
        <f t="shared" si="0"/>
        <v>0</v>
      </c>
    </row>
    <row r="9" spans="1:9" ht="12.75" x14ac:dyDescent="0.2">
      <c r="A9" s="56" t="s">
        <v>175</v>
      </c>
      <c r="B9" s="87" t="s">
        <v>176</v>
      </c>
      <c r="C9" s="15" t="s">
        <v>14</v>
      </c>
      <c r="D9" s="15">
        <v>8</v>
      </c>
      <c r="E9" s="37"/>
      <c r="F9" s="13"/>
      <c r="G9" s="17"/>
      <c r="H9" s="143">
        <v>0</v>
      </c>
      <c r="I9" s="104">
        <f t="shared" si="0"/>
        <v>0</v>
      </c>
    </row>
    <row r="10" spans="1:9" ht="12.75" x14ac:dyDescent="0.2">
      <c r="A10" s="56" t="s">
        <v>137</v>
      </c>
      <c r="B10" s="87" t="s">
        <v>138</v>
      </c>
      <c r="C10" s="15" t="s">
        <v>22</v>
      </c>
      <c r="D10" s="15">
        <f>321+174</f>
        <v>495</v>
      </c>
      <c r="E10" s="37"/>
      <c r="F10" s="13"/>
      <c r="G10" s="17"/>
      <c r="H10" s="143">
        <v>0</v>
      </c>
      <c r="I10" s="104">
        <f t="shared" si="0"/>
        <v>0</v>
      </c>
    </row>
    <row r="11" spans="1:9" ht="12.75" x14ac:dyDescent="0.2">
      <c r="A11" s="85" t="s">
        <v>32</v>
      </c>
      <c r="B11" s="29" t="s">
        <v>33</v>
      </c>
      <c r="C11" s="30" t="s">
        <v>31</v>
      </c>
      <c r="D11" s="31">
        <v>25</v>
      </c>
      <c r="E11" s="51"/>
      <c r="F11" s="51"/>
      <c r="G11" s="51"/>
      <c r="H11" s="143">
        <v>0</v>
      </c>
      <c r="I11" s="104">
        <f t="shared" si="0"/>
        <v>0</v>
      </c>
    </row>
    <row r="12" spans="1:9" ht="12.75" x14ac:dyDescent="0.2">
      <c r="A12" s="56" t="s">
        <v>177</v>
      </c>
      <c r="B12" s="87" t="s">
        <v>178</v>
      </c>
      <c r="C12" s="15" t="s">
        <v>14</v>
      </c>
      <c r="D12" s="15">
        <v>1</v>
      </c>
      <c r="E12" s="37"/>
      <c r="F12" s="13"/>
      <c r="G12" s="17"/>
      <c r="H12" s="143">
        <v>0</v>
      </c>
      <c r="I12" s="104">
        <f t="shared" si="0"/>
        <v>0</v>
      </c>
    </row>
    <row r="13" spans="1:9" ht="12.75" x14ac:dyDescent="0.2">
      <c r="A13" s="56" t="s">
        <v>179</v>
      </c>
      <c r="B13" s="87" t="s">
        <v>180</v>
      </c>
      <c r="C13" s="15" t="s">
        <v>14</v>
      </c>
      <c r="D13" s="15">
        <v>1</v>
      </c>
      <c r="E13" s="37"/>
      <c r="F13" s="13"/>
      <c r="G13" s="17"/>
      <c r="H13" s="143">
        <v>0</v>
      </c>
      <c r="I13" s="104">
        <f t="shared" si="0"/>
        <v>0</v>
      </c>
    </row>
    <row r="14" spans="1:9" ht="12.75" x14ac:dyDescent="0.2">
      <c r="A14" s="56" t="s">
        <v>60</v>
      </c>
      <c r="B14" s="87" t="s">
        <v>61</v>
      </c>
      <c r="C14" s="15" t="s">
        <v>14</v>
      </c>
      <c r="D14" s="15">
        <v>1</v>
      </c>
      <c r="E14" s="37"/>
      <c r="F14" s="13"/>
      <c r="G14" s="17"/>
      <c r="H14" s="143">
        <v>0</v>
      </c>
      <c r="I14" s="104">
        <f t="shared" si="0"/>
        <v>0</v>
      </c>
    </row>
    <row r="15" spans="1:9" ht="12.75" x14ac:dyDescent="0.2">
      <c r="A15" s="56" t="s">
        <v>181</v>
      </c>
      <c r="B15" s="87" t="s">
        <v>182</v>
      </c>
      <c r="C15" s="15" t="s">
        <v>14</v>
      </c>
      <c r="D15" s="15">
        <v>1</v>
      </c>
      <c r="E15" s="37"/>
      <c r="F15" s="13"/>
      <c r="G15" s="17"/>
      <c r="H15" s="143">
        <v>0</v>
      </c>
      <c r="I15" s="104">
        <f t="shared" si="0"/>
        <v>0</v>
      </c>
    </row>
    <row r="16" spans="1:9" ht="12.75" x14ac:dyDescent="0.2">
      <c r="A16" s="56" t="s">
        <v>183</v>
      </c>
      <c r="B16" s="87" t="s">
        <v>184</v>
      </c>
      <c r="C16" s="15" t="s">
        <v>11</v>
      </c>
      <c r="D16" s="15">
        <v>1</v>
      </c>
      <c r="E16" s="37"/>
      <c r="F16" s="13"/>
      <c r="G16" s="17"/>
      <c r="H16" s="143">
        <v>0</v>
      </c>
      <c r="I16" s="104">
        <f t="shared" si="0"/>
        <v>0</v>
      </c>
    </row>
    <row r="17" spans="1:9" ht="12.75" x14ac:dyDescent="0.2">
      <c r="A17" s="56" t="s">
        <v>185</v>
      </c>
      <c r="B17" s="87" t="s">
        <v>186</v>
      </c>
      <c r="C17" s="15" t="s">
        <v>14</v>
      </c>
      <c r="D17" s="15">
        <v>2</v>
      </c>
      <c r="E17" s="37"/>
      <c r="F17" s="13"/>
      <c r="G17" s="17"/>
      <c r="H17" s="143">
        <v>0</v>
      </c>
      <c r="I17" s="104">
        <f t="shared" si="0"/>
        <v>0</v>
      </c>
    </row>
    <row r="18" spans="1:9" ht="12.75" x14ac:dyDescent="0.2">
      <c r="A18" s="56" t="s">
        <v>145</v>
      </c>
      <c r="B18" s="87" t="s">
        <v>146</v>
      </c>
      <c r="C18" s="15" t="s">
        <v>8</v>
      </c>
      <c r="D18" s="15">
        <v>0.04</v>
      </c>
      <c r="E18" s="37"/>
      <c r="F18" s="13"/>
      <c r="G18" s="17"/>
      <c r="H18" s="143">
        <v>0</v>
      </c>
      <c r="I18" s="104">
        <f t="shared" si="0"/>
        <v>0</v>
      </c>
    </row>
    <row r="19" spans="1:9" ht="12.75" x14ac:dyDescent="0.2">
      <c r="A19" s="56" t="s">
        <v>147</v>
      </c>
      <c r="B19" s="87" t="s">
        <v>148</v>
      </c>
      <c r="C19" s="15" t="s">
        <v>26</v>
      </c>
      <c r="D19" s="15">
        <v>40</v>
      </c>
      <c r="E19" s="37"/>
      <c r="F19" s="13"/>
      <c r="G19" s="17"/>
      <c r="H19" s="143">
        <v>0</v>
      </c>
      <c r="I19" s="104">
        <f t="shared" si="0"/>
        <v>0</v>
      </c>
    </row>
    <row r="20" spans="1:9" ht="12.75" x14ac:dyDescent="0.2">
      <c r="A20" s="56" t="s">
        <v>191</v>
      </c>
      <c r="B20" s="87" t="s">
        <v>192</v>
      </c>
      <c r="C20" s="15" t="s">
        <v>19</v>
      </c>
      <c r="D20" s="15">
        <v>142</v>
      </c>
      <c r="E20" s="37"/>
      <c r="F20" s="13"/>
      <c r="G20" s="17"/>
      <c r="H20" s="143">
        <v>0</v>
      </c>
      <c r="I20" s="104">
        <f t="shared" si="0"/>
        <v>0</v>
      </c>
    </row>
    <row r="21" spans="1:9" ht="12.75" x14ac:dyDescent="0.2">
      <c r="A21" s="56" t="s">
        <v>70</v>
      </c>
      <c r="B21" s="87" t="s">
        <v>193</v>
      </c>
      <c r="C21" s="15" t="s">
        <v>153</v>
      </c>
      <c r="D21" s="15">
        <v>47</v>
      </c>
      <c r="E21" s="37"/>
      <c r="F21" s="13"/>
      <c r="G21" s="17"/>
      <c r="H21" s="143">
        <v>0</v>
      </c>
      <c r="I21" s="104">
        <f t="shared" si="0"/>
        <v>0</v>
      </c>
    </row>
    <row r="22" spans="1:9" ht="12.75" x14ac:dyDescent="0.2">
      <c r="A22" s="56" t="s">
        <v>196</v>
      </c>
      <c r="B22" s="87" t="s">
        <v>197</v>
      </c>
      <c r="C22" s="15" t="s">
        <v>19</v>
      </c>
      <c r="D22" s="15">
        <v>27</v>
      </c>
      <c r="E22" s="37"/>
      <c r="F22" s="13"/>
      <c r="G22" s="17"/>
      <c r="H22" s="143">
        <v>0</v>
      </c>
      <c r="I22" s="104">
        <f t="shared" si="0"/>
        <v>0</v>
      </c>
    </row>
    <row r="23" spans="1:9" ht="12.75" x14ac:dyDescent="0.2">
      <c r="A23" s="56" t="s">
        <v>198</v>
      </c>
      <c r="B23" s="87" t="s">
        <v>87</v>
      </c>
      <c r="C23" s="15" t="s">
        <v>22</v>
      </c>
      <c r="D23" s="15">
        <v>297</v>
      </c>
      <c r="E23" s="37"/>
      <c r="F23" s="13"/>
      <c r="G23" s="17"/>
      <c r="H23" s="143">
        <v>0</v>
      </c>
      <c r="I23" s="104">
        <f t="shared" si="0"/>
        <v>0</v>
      </c>
    </row>
    <row r="24" spans="1:9" ht="12.75" x14ac:dyDescent="0.2">
      <c r="A24" s="56" t="s">
        <v>90</v>
      </c>
      <c r="B24" s="87" t="s">
        <v>91</v>
      </c>
      <c r="C24" s="15" t="s">
        <v>19</v>
      </c>
      <c r="D24" s="15">
        <v>15</v>
      </c>
      <c r="E24" s="37"/>
      <c r="F24" s="13"/>
      <c r="G24" s="17"/>
      <c r="H24" s="143">
        <v>0</v>
      </c>
      <c r="I24" s="104">
        <f t="shared" si="0"/>
        <v>0</v>
      </c>
    </row>
    <row r="25" spans="1:9" ht="12.75" x14ac:dyDescent="0.2">
      <c r="A25" s="56" t="s">
        <v>199</v>
      </c>
      <c r="B25" s="87" t="s">
        <v>200</v>
      </c>
      <c r="C25" s="15" t="s">
        <v>19</v>
      </c>
      <c r="D25" s="15">
        <v>42</v>
      </c>
      <c r="E25" s="37"/>
      <c r="F25" s="13"/>
      <c r="G25" s="17"/>
      <c r="H25" s="143">
        <v>0</v>
      </c>
      <c r="I25" s="104">
        <f t="shared" si="0"/>
        <v>0</v>
      </c>
    </row>
    <row r="26" spans="1:9" ht="12.75" x14ac:dyDescent="0.2">
      <c r="A26" s="56" t="s">
        <v>88</v>
      </c>
      <c r="B26" s="87" t="s">
        <v>89</v>
      </c>
      <c r="C26" s="15" t="s">
        <v>19</v>
      </c>
      <c r="D26" s="15">
        <f>6+9</f>
        <v>15</v>
      </c>
      <c r="E26" s="37"/>
      <c r="F26" s="13"/>
      <c r="G26" s="17"/>
      <c r="H26" s="143">
        <v>0</v>
      </c>
      <c r="I26" s="104">
        <f t="shared" si="0"/>
        <v>0</v>
      </c>
    </row>
    <row r="27" spans="1:9" ht="12.75" x14ac:dyDescent="0.2">
      <c r="A27" s="56" t="s">
        <v>92</v>
      </c>
      <c r="B27" s="87" t="s">
        <v>93</v>
      </c>
      <c r="C27" s="15" t="s">
        <v>19</v>
      </c>
      <c r="D27" s="15">
        <v>257</v>
      </c>
      <c r="E27" s="37"/>
      <c r="F27" s="13"/>
      <c r="G27" s="17"/>
      <c r="H27" s="143">
        <v>0</v>
      </c>
      <c r="I27" s="104">
        <f t="shared" si="0"/>
        <v>0</v>
      </c>
    </row>
    <row r="28" spans="1:9" ht="12.75" x14ac:dyDescent="0.2">
      <c r="A28" s="56" t="s">
        <v>250</v>
      </c>
      <c r="B28" s="87" t="s">
        <v>251</v>
      </c>
      <c r="C28" s="15" t="s">
        <v>77</v>
      </c>
      <c r="D28" s="15">
        <v>675</v>
      </c>
      <c r="E28" s="37"/>
      <c r="F28" s="13"/>
      <c r="G28" s="17"/>
      <c r="H28" s="143">
        <v>0</v>
      </c>
      <c r="I28" s="104">
        <f t="shared" si="0"/>
        <v>0</v>
      </c>
    </row>
    <row r="29" spans="1:9" ht="12.75" x14ac:dyDescent="0.2">
      <c r="A29" s="56" t="s">
        <v>252</v>
      </c>
      <c r="B29" s="87" t="s">
        <v>253</v>
      </c>
      <c r="C29" s="15" t="s">
        <v>19</v>
      </c>
      <c r="D29" s="15">
        <v>95</v>
      </c>
      <c r="E29" s="37"/>
      <c r="F29" s="13"/>
      <c r="G29" s="17"/>
      <c r="H29" s="143">
        <v>0</v>
      </c>
      <c r="I29" s="104">
        <f t="shared" si="0"/>
        <v>0</v>
      </c>
    </row>
    <row r="30" spans="1:9" ht="12.75" x14ac:dyDescent="0.2">
      <c r="A30" s="56" t="s">
        <v>201</v>
      </c>
      <c r="B30" s="87" t="s">
        <v>202</v>
      </c>
      <c r="C30" s="15" t="s">
        <v>22</v>
      </c>
      <c r="D30" s="15">
        <v>195</v>
      </c>
      <c r="E30" s="37"/>
      <c r="F30" s="13"/>
      <c r="G30" s="17"/>
      <c r="H30" s="143">
        <v>0</v>
      </c>
      <c r="I30" s="104">
        <f t="shared" si="0"/>
        <v>0</v>
      </c>
    </row>
    <row r="31" spans="1:9" ht="12.75" x14ac:dyDescent="0.2">
      <c r="A31" s="56" t="s">
        <v>203</v>
      </c>
      <c r="B31" s="87" t="s">
        <v>204</v>
      </c>
      <c r="C31" s="15" t="s">
        <v>22</v>
      </c>
      <c r="D31" s="15">
        <v>178</v>
      </c>
      <c r="E31" s="37"/>
      <c r="F31" s="13"/>
      <c r="G31" s="17"/>
      <c r="H31" s="143">
        <v>0</v>
      </c>
      <c r="I31" s="104">
        <f t="shared" si="0"/>
        <v>0</v>
      </c>
    </row>
    <row r="32" spans="1:9" ht="12.75" x14ac:dyDescent="0.2">
      <c r="A32" s="56" t="s">
        <v>98</v>
      </c>
      <c r="B32" s="87" t="s">
        <v>166</v>
      </c>
      <c r="C32" s="15" t="s">
        <v>77</v>
      </c>
      <c r="D32" s="15">
        <v>10</v>
      </c>
      <c r="E32" s="37"/>
      <c r="F32" s="13"/>
      <c r="G32" s="17"/>
      <c r="H32" s="143">
        <v>0</v>
      </c>
      <c r="I32" s="104">
        <f t="shared" si="0"/>
        <v>0</v>
      </c>
    </row>
    <row r="33" spans="1:9" ht="25.5" x14ac:dyDescent="0.2">
      <c r="A33" s="56" t="s">
        <v>205</v>
      </c>
      <c r="B33" s="87" t="s">
        <v>206</v>
      </c>
      <c r="C33" s="15" t="s">
        <v>22</v>
      </c>
      <c r="D33" s="15">
        <v>40</v>
      </c>
      <c r="E33" s="37"/>
      <c r="F33" s="13"/>
      <c r="G33" s="17"/>
      <c r="H33" s="143">
        <v>0</v>
      </c>
      <c r="I33" s="104">
        <f t="shared" si="0"/>
        <v>0</v>
      </c>
    </row>
    <row r="34" spans="1:9" ht="12.75" x14ac:dyDescent="0.2">
      <c r="A34" s="56" t="s">
        <v>240</v>
      </c>
      <c r="B34" s="87" t="s">
        <v>241</v>
      </c>
      <c r="C34" s="15" t="s">
        <v>14</v>
      </c>
      <c r="D34" s="15">
        <v>1</v>
      </c>
      <c r="E34" s="37"/>
      <c r="F34" s="13"/>
      <c r="G34" s="17"/>
      <c r="H34" s="143">
        <v>0</v>
      </c>
      <c r="I34" s="104">
        <f t="shared" si="0"/>
        <v>0</v>
      </c>
    </row>
    <row r="35" spans="1:9" ht="12.75" x14ac:dyDescent="0.2">
      <c r="A35" s="56" t="s">
        <v>110</v>
      </c>
      <c r="B35" s="87" t="s">
        <v>111</v>
      </c>
      <c r="C35" s="15" t="s">
        <v>11</v>
      </c>
      <c r="D35" s="15">
        <v>1</v>
      </c>
      <c r="E35" s="37"/>
      <c r="F35" s="13"/>
      <c r="G35" s="17"/>
      <c r="H35" s="143">
        <v>0</v>
      </c>
      <c r="I35" s="104">
        <f t="shared" si="0"/>
        <v>0</v>
      </c>
    </row>
    <row r="36" spans="1:9" ht="12.75" x14ac:dyDescent="0.2">
      <c r="A36" s="56" t="s">
        <v>112</v>
      </c>
      <c r="B36" s="87" t="s">
        <v>111</v>
      </c>
      <c r="C36" s="15" t="s">
        <v>31</v>
      </c>
      <c r="D36" s="15">
        <v>10</v>
      </c>
      <c r="E36" s="37"/>
      <c r="F36" s="13"/>
      <c r="G36" s="17"/>
      <c r="H36" s="143">
        <v>0</v>
      </c>
      <c r="I36" s="104">
        <f t="shared" si="0"/>
        <v>0</v>
      </c>
    </row>
    <row r="37" spans="1:9" ht="12.75" x14ac:dyDescent="0.2">
      <c r="A37" s="56" t="s">
        <v>117</v>
      </c>
      <c r="B37" s="87" t="s">
        <v>118</v>
      </c>
      <c r="C37" s="15" t="s">
        <v>119</v>
      </c>
      <c r="D37" s="15">
        <v>5</v>
      </c>
      <c r="E37" s="37"/>
      <c r="F37" s="13"/>
      <c r="G37" s="17"/>
      <c r="H37" s="143">
        <v>0</v>
      </c>
      <c r="I37" s="104">
        <f t="shared" si="0"/>
        <v>0</v>
      </c>
    </row>
    <row r="38" spans="1:9" ht="26.25" thickBot="1" x14ac:dyDescent="0.25">
      <c r="A38" s="117" t="s">
        <v>120</v>
      </c>
      <c r="B38" s="118" t="s">
        <v>168</v>
      </c>
      <c r="C38" s="119" t="s">
        <v>77</v>
      </c>
      <c r="D38" s="119">
        <v>10</v>
      </c>
      <c r="E38" s="120"/>
      <c r="F38" s="121"/>
      <c r="G38" s="121"/>
      <c r="H38" s="144">
        <v>0</v>
      </c>
      <c r="I38" s="115">
        <f t="shared" si="0"/>
        <v>0</v>
      </c>
    </row>
    <row r="39" spans="1:9" ht="12.75" x14ac:dyDescent="0.2">
      <c r="A39" s="85" t="s">
        <v>244</v>
      </c>
      <c r="B39" s="105" t="s">
        <v>245</v>
      </c>
      <c r="C39" s="106" t="s">
        <v>132</v>
      </c>
      <c r="D39" s="107">
        <v>1</v>
      </c>
      <c r="E39" s="108"/>
      <c r="F39" s="108"/>
      <c r="G39" s="108"/>
      <c r="H39" s="109">
        <v>18450</v>
      </c>
      <c r="I39" s="109">
        <f t="shared" si="0"/>
        <v>18450</v>
      </c>
    </row>
    <row r="40" spans="1:9" s="4" customFormat="1" ht="15.75" thickBot="1" x14ac:dyDescent="0.3">
      <c r="A40" s="172"/>
      <c r="B40" s="172"/>
      <c r="C40" s="172"/>
      <c r="D40" s="172"/>
      <c r="E40" s="172"/>
      <c r="F40" s="172"/>
      <c r="G40" s="172"/>
      <c r="H40" s="172"/>
      <c r="I40" s="172"/>
    </row>
    <row r="41" spans="1:9" s="4" customFormat="1" x14ac:dyDescent="0.25">
      <c r="A41" s="168" t="s">
        <v>219</v>
      </c>
      <c r="B41" s="168"/>
      <c r="C41" s="168"/>
      <c r="D41" s="168"/>
      <c r="E41" s="168"/>
      <c r="F41" s="168"/>
      <c r="G41" s="168"/>
      <c r="H41" s="168"/>
      <c r="I41" s="116">
        <f>SUM(I4:I39)</f>
        <v>18450</v>
      </c>
    </row>
    <row r="42" spans="1:9" ht="15" customHeight="1" x14ac:dyDescent="0.2">
      <c r="A42" s="171"/>
      <c r="B42" s="171"/>
      <c r="C42" s="171"/>
      <c r="D42" s="171"/>
      <c r="E42" s="171"/>
      <c r="F42" s="171"/>
      <c r="G42" s="171"/>
      <c r="H42" s="171"/>
      <c r="I42" s="171"/>
    </row>
    <row r="43" spans="1:9" ht="19.5" customHeight="1" thickBot="1" x14ac:dyDescent="0.3">
      <c r="A43" s="164" t="s">
        <v>294</v>
      </c>
      <c r="B43" s="164"/>
      <c r="C43" s="164"/>
      <c r="D43" s="150"/>
      <c r="E43" s="150"/>
      <c r="F43" s="150"/>
      <c r="G43" s="150"/>
      <c r="H43" s="150"/>
      <c r="I43" s="150"/>
    </row>
    <row r="44" spans="1:9" ht="30" customHeight="1" thickBot="1" x14ac:dyDescent="0.3">
      <c r="A44" s="164" t="s">
        <v>298</v>
      </c>
      <c r="B44" s="164"/>
      <c r="C44" s="164"/>
      <c r="D44" s="166"/>
      <c r="E44" s="166"/>
      <c r="F44" s="166"/>
      <c r="G44" s="166"/>
      <c r="H44" s="166"/>
      <c r="I44" s="166"/>
    </row>
  </sheetData>
  <sheetProtection sheet="1" objects="1" scenarios="1" formatColumns="0" formatRows="0"/>
  <mergeCells count="9">
    <mergeCell ref="A40:I40"/>
    <mergeCell ref="A1:I1"/>
    <mergeCell ref="A2:I2"/>
    <mergeCell ref="A43:C43"/>
    <mergeCell ref="A44:C44"/>
    <mergeCell ref="D43:I43"/>
    <mergeCell ref="D44:I44"/>
    <mergeCell ref="A42:I42"/>
    <mergeCell ref="A41:H41"/>
  </mergeCells>
  <pageMargins left="0.7" right="0.7" top="1" bottom="0.75" header="0.3" footer="0.3"/>
  <pageSetup orientation="portrait" r:id="rId1"/>
  <headerFooter>
    <oddHeader xml:space="preserve">&amp;C&amp;"-,Bold"&amp;16CITY HALL&amp;"-,Regular"&amp;11
&amp;"-,Bold"August 20, 2018    &amp;"-,Regular"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5"/>
  <sheetViews>
    <sheetView view="pageLayout" zoomScale="96" zoomScaleNormal="100" zoomScaleSheetLayoutView="160" zoomScalePageLayoutView="96" workbookViewId="0">
      <selection activeCell="H21" sqref="H21"/>
    </sheetView>
  </sheetViews>
  <sheetFormatPr defaultRowHeight="15.75" x14ac:dyDescent="0.25"/>
  <cols>
    <col min="1" max="1" width="10" style="54" bestFit="1" customWidth="1"/>
    <col min="2" max="2" width="28.42578125" style="94" customWidth="1"/>
    <col min="3" max="3" width="5.140625" style="2" bestFit="1" customWidth="1"/>
    <col min="4" max="4" width="5.5703125" style="2" bestFit="1" customWidth="1"/>
    <col min="5" max="5" width="6.42578125" style="1" customWidth="1"/>
    <col min="6" max="6" width="6.85546875" style="5" customWidth="1"/>
    <col min="7" max="7" width="5.7109375" style="5" customWidth="1"/>
    <col min="8" max="8" width="10.28515625" style="4" bestFit="1" customWidth="1"/>
    <col min="9" max="9" width="11.85546875" style="4" bestFit="1" customWidth="1"/>
    <col min="10" max="16384" width="9.140625" style="4"/>
  </cols>
  <sheetData>
    <row r="1" spans="1:9" ht="15" x14ac:dyDescent="0.25">
      <c r="A1" s="169" t="s">
        <v>248</v>
      </c>
      <c r="B1" s="170"/>
      <c r="C1" s="170"/>
      <c r="D1" s="170"/>
      <c r="E1" s="170"/>
      <c r="F1" s="170"/>
      <c r="G1" s="170"/>
      <c r="H1" s="170"/>
      <c r="I1" s="170"/>
    </row>
    <row r="2" spans="1:9" thickBot="1" x14ac:dyDescent="0.3">
      <c r="A2" s="155" t="s">
        <v>247</v>
      </c>
      <c r="B2" s="156"/>
      <c r="C2" s="156"/>
      <c r="D2" s="156"/>
      <c r="E2" s="156"/>
      <c r="F2" s="156"/>
      <c r="G2" s="156"/>
      <c r="H2" s="156"/>
      <c r="I2" s="156"/>
    </row>
    <row r="3" spans="1:9" ht="26.25" thickBot="1" x14ac:dyDescent="0.3">
      <c r="A3" s="8" t="s">
        <v>0</v>
      </c>
      <c r="B3" s="8" t="s">
        <v>1</v>
      </c>
      <c r="C3" s="7" t="s">
        <v>2</v>
      </c>
      <c r="D3" s="9" t="s">
        <v>3</v>
      </c>
      <c r="E3" s="7" t="s">
        <v>292</v>
      </c>
      <c r="F3" s="7" t="s">
        <v>4</v>
      </c>
      <c r="G3" s="7" t="s">
        <v>5</v>
      </c>
      <c r="H3" s="7" t="s">
        <v>291</v>
      </c>
      <c r="I3" s="7" t="s">
        <v>293</v>
      </c>
    </row>
    <row r="4" spans="1:9" ht="15" x14ac:dyDescent="0.25">
      <c r="A4" s="55" t="s">
        <v>12</v>
      </c>
      <c r="B4" s="93" t="s">
        <v>13</v>
      </c>
      <c r="C4" s="11" t="s">
        <v>14</v>
      </c>
      <c r="D4" s="11">
        <v>1</v>
      </c>
      <c r="E4" s="10"/>
      <c r="F4" s="13"/>
      <c r="G4" s="13"/>
      <c r="H4" s="143">
        <v>0</v>
      </c>
      <c r="I4" s="104">
        <f>(D4*H4)</f>
        <v>0</v>
      </c>
    </row>
    <row r="5" spans="1:9" ht="15" x14ac:dyDescent="0.25">
      <c r="A5" s="56" t="s">
        <v>17</v>
      </c>
      <c r="B5" s="92" t="s">
        <v>222</v>
      </c>
      <c r="C5" s="15" t="s">
        <v>19</v>
      </c>
      <c r="D5" s="15">
        <v>74</v>
      </c>
      <c r="E5" s="14"/>
      <c r="F5" s="13"/>
      <c r="G5" s="17"/>
      <c r="H5" s="143">
        <v>0</v>
      </c>
      <c r="I5" s="104">
        <f t="shared" ref="I5:I30" si="0">(D5*H5)</f>
        <v>0</v>
      </c>
    </row>
    <row r="6" spans="1:9" ht="15" x14ac:dyDescent="0.25">
      <c r="A6" s="56" t="s">
        <v>171</v>
      </c>
      <c r="B6" s="92" t="s">
        <v>172</v>
      </c>
      <c r="C6" s="15" t="s">
        <v>22</v>
      </c>
      <c r="D6" s="15">
        <v>49</v>
      </c>
      <c r="E6" s="14"/>
      <c r="F6" s="13"/>
      <c r="G6" s="17"/>
      <c r="H6" s="143">
        <v>0</v>
      </c>
      <c r="I6" s="104">
        <f t="shared" si="0"/>
        <v>0</v>
      </c>
    </row>
    <row r="7" spans="1:9" ht="15" x14ac:dyDescent="0.25">
      <c r="A7" s="56" t="s">
        <v>20</v>
      </c>
      <c r="B7" s="92" t="s">
        <v>21</v>
      </c>
      <c r="C7" s="15" t="s">
        <v>22</v>
      </c>
      <c r="D7" s="15">
        <v>223</v>
      </c>
      <c r="E7" s="14"/>
      <c r="F7" s="13"/>
      <c r="G7" s="17"/>
      <c r="H7" s="143">
        <v>0</v>
      </c>
      <c r="I7" s="104">
        <f t="shared" si="0"/>
        <v>0</v>
      </c>
    </row>
    <row r="8" spans="1:9" ht="15" x14ac:dyDescent="0.25">
      <c r="A8" s="56" t="s">
        <v>23</v>
      </c>
      <c r="B8" s="92" t="s">
        <v>24</v>
      </c>
      <c r="C8" s="15" t="s">
        <v>19</v>
      </c>
      <c r="D8" s="15">
        <v>181</v>
      </c>
      <c r="E8" s="14"/>
      <c r="F8" s="13"/>
      <c r="G8" s="17"/>
      <c r="H8" s="143">
        <v>0</v>
      </c>
      <c r="I8" s="104">
        <f t="shared" si="0"/>
        <v>0</v>
      </c>
    </row>
    <row r="9" spans="1:9" ht="15" x14ac:dyDescent="0.25">
      <c r="A9" s="56" t="s">
        <v>173</v>
      </c>
      <c r="B9" s="92" t="s">
        <v>174</v>
      </c>
      <c r="C9" s="15" t="s">
        <v>19</v>
      </c>
      <c r="D9" s="15">
        <v>80</v>
      </c>
      <c r="E9" s="14"/>
      <c r="F9" s="13"/>
      <c r="G9" s="17"/>
      <c r="H9" s="143">
        <v>0</v>
      </c>
      <c r="I9" s="104">
        <f t="shared" si="0"/>
        <v>0</v>
      </c>
    </row>
    <row r="10" spans="1:9" ht="15" x14ac:dyDescent="0.25">
      <c r="A10" s="56" t="s">
        <v>137</v>
      </c>
      <c r="B10" s="92" t="s">
        <v>138</v>
      </c>
      <c r="C10" s="15" t="s">
        <v>22</v>
      </c>
      <c r="D10" s="15">
        <v>315</v>
      </c>
      <c r="E10" s="14"/>
      <c r="F10" s="13"/>
      <c r="G10" s="17"/>
      <c r="H10" s="143">
        <v>0</v>
      </c>
      <c r="I10" s="104">
        <f t="shared" si="0"/>
        <v>0</v>
      </c>
    </row>
    <row r="11" spans="1:9" ht="15" x14ac:dyDescent="0.25">
      <c r="A11" s="85" t="s">
        <v>32</v>
      </c>
      <c r="B11" s="29" t="s">
        <v>33</v>
      </c>
      <c r="C11" s="30" t="s">
        <v>31</v>
      </c>
      <c r="D11" s="31">
        <v>25</v>
      </c>
      <c r="E11" s="51"/>
      <c r="F11" s="51"/>
      <c r="G11" s="51"/>
      <c r="H11" s="143">
        <v>0</v>
      </c>
      <c r="I11" s="104">
        <f t="shared" si="0"/>
        <v>0</v>
      </c>
    </row>
    <row r="12" spans="1:9" ht="15" x14ac:dyDescent="0.25">
      <c r="A12" s="56" t="s">
        <v>60</v>
      </c>
      <c r="B12" s="92" t="s">
        <v>61</v>
      </c>
      <c r="C12" s="15" t="s">
        <v>14</v>
      </c>
      <c r="D12" s="15">
        <v>2</v>
      </c>
      <c r="E12" s="14"/>
      <c r="F12" s="13"/>
      <c r="G12" s="17"/>
      <c r="H12" s="143">
        <v>0</v>
      </c>
      <c r="I12" s="104">
        <f t="shared" si="0"/>
        <v>0</v>
      </c>
    </row>
    <row r="13" spans="1:9" ht="15" x14ac:dyDescent="0.25">
      <c r="A13" s="56" t="s">
        <v>187</v>
      </c>
      <c r="B13" s="92" t="s">
        <v>188</v>
      </c>
      <c r="C13" s="15" t="s">
        <v>77</v>
      </c>
      <c r="D13" s="15">
        <v>1040</v>
      </c>
      <c r="E13" s="14"/>
      <c r="F13" s="13"/>
      <c r="G13" s="17"/>
      <c r="H13" s="143">
        <v>0</v>
      </c>
      <c r="I13" s="104">
        <f t="shared" si="0"/>
        <v>0</v>
      </c>
    </row>
    <row r="14" spans="1:9" ht="15" x14ac:dyDescent="0.25">
      <c r="A14" s="56" t="s">
        <v>189</v>
      </c>
      <c r="B14" s="92" t="s">
        <v>190</v>
      </c>
      <c r="C14" s="15" t="s">
        <v>14</v>
      </c>
      <c r="D14" s="15">
        <v>2</v>
      </c>
      <c r="E14" s="14"/>
      <c r="F14" s="13"/>
      <c r="G14" s="17"/>
      <c r="H14" s="143">
        <v>0</v>
      </c>
      <c r="I14" s="104">
        <f t="shared" si="0"/>
        <v>0</v>
      </c>
    </row>
    <row r="15" spans="1:9" ht="15" x14ac:dyDescent="0.25">
      <c r="A15" s="56" t="s">
        <v>191</v>
      </c>
      <c r="B15" s="92" t="s">
        <v>192</v>
      </c>
      <c r="C15" s="15" t="s">
        <v>19</v>
      </c>
      <c r="D15" s="52">
        <v>78</v>
      </c>
      <c r="E15" s="14"/>
      <c r="F15" s="13"/>
      <c r="G15" s="17"/>
      <c r="H15" s="143">
        <v>0</v>
      </c>
      <c r="I15" s="104">
        <f t="shared" si="0"/>
        <v>0</v>
      </c>
    </row>
    <row r="16" spans="1:9" ht="15" x14ac:dyDescent="0.25">
      <c r="A16" s="56" t="s">
        <v>70</v>
      </c>
      <c r="B16" s="92" t="s">
        <v>193</v>
      </c>
      <c r="C16" s="15" t="s">
        <v>153</v>
      </c>
      <c r="D16" s="52">
        <v>26</v>
      </c>
      <c r="E16" s="14"/>
      <c r="F16" s="13"/>
      <c r="G16" s="17"/>
      <c r="H16" s="143">
        <v>0</v>
      </c>
      <c r="I16" s="104">
        <f t="shared" si="0"/>
        <v>0</v>
      </c>
    </row>
    <row r="17" spans="1:9" ht="15" x14ac:dyDescent="0.25">
      <c r="A17" s="56" t="s">
        <v>194</v>
      </c>
      <c r="B17" s="92" t="s">
        <v>195</v>
      </c>
      <c r="C17" s="15" t="s">
        <v>119</v>
      </c>
      <c r="D17" s="52">
        <v>8</v>
      </c>
      <c r="E17" s="14"/>
      <c r="F17" s="13"/>
      <c r="G17" s="17"/>
      <c r="H17" s="143">
        <v>0</v>
      </c>
      <c r="I17" s="104">
        <f t="shared" si="0"/>
        <v>0</v>
      </c>
    </row>
    <row r="18" spans="1:9" ht="15" x14ac:dyDescent="0.25">
      <c r="A18" s="56" t="s">
        <v>196</v>
      </c>
      <c r="B18" s="92" t="s">
        <v>197</v>
      </c>
      <c r="C18" s="15" t="s">
        <v>19</v>
      </c>
      <c r="D18" s="15">
        <v>23</v>
      </c>
      <c r="E18" s="14"/>
      <c r="F18" s="13"/>
      <c r="G18" s="17"/>
      <c r="H18" s="143">
        <v>0</v>
      </c>
      <c r="I18" s="104">
        <f t="shared" si="0"/>
        <v>0</v>
      </c>
    </row>
    <row r="19" spans="1:9" ht="15" x14ac:dyDescent="0.25">
      <c r="A19" s="56" t="s">
        <v>198</v>
      </c>
      <c r="B19" s="92" t="s">
        <v>87</v>
      </c>
      <c r="C19" s="15" t="s">
        <v>22</v>
      </c>
      <c r="D19" s="15">
        <v>120</v>
      </c>
      <c r="E19" s="14"/>
      <c r="F19" s="13"/>
      <c r="G19" s="17"/>
      <c r="H19" s="143">
        <v>0</v>
      </c>
      <c r="I19" s="104">
        <f t="shared" si="0"/>
        <v>0</v>
      </c>
    </row>
    <row r="20" spans="1:9" ht="15" x14ac:dyDescent="0.25">
      <c r="A20" s="56" t="s">
        <v>88</v>
      </c>
      <c r="B20" s="92" t="s">
        <v>89</v>
      </c>
      <c r="C20" s="15" t="s">
        <v>19</v>
      </c>
      <c r="D20" s="15">
        <v>21</v>
      </c>
      <c r="E20" s="14"/>
      <c r="F20" s="13"/>
      <c r="G20" s="17"/>
      <c r="H20" s="143">
        <v>0</v>
      </c>
      <c r="I20" s="104">
        <f t="shared" si="0"/>
        <v>0</v>
      </c>
    </row>
    <row r="21" spans="1:9" ht="15" x14ac:dyDescent="0.25">
      <c r="A21" s="56" t="s">
        <v>92</v>
      </c>
      <c r="B21" s="92" t="s">
        <v>93</v>
      </c>
      <c r="C21" s="15" t="s">
        <v>19</v>
      </c>
      <c r="D21" s="15">
        <v>162</v>
      </c>
      <c r="E21" s="14"/>
      <c r="F21" s="13"/>
      <c r="G21" s="17"/>
      <c r="H21" s="143">
        <v>0</v>
      </c>
      <c r="I21" s="104">
        <f t="shared" si="0"/>
        <v>0</v>
      </c>
    </row>
    <row r="22" spans="1:9" ht="15" x14ac:dyDescent="0.25">
      <c r="A22" s="56" t="s">
        <v>201</v>
      </c>
      <c r="B22" s="92" t="s">
        <v>202</v>
      </c>
      <c r="C22" s="15" t="s">
        <v>22</v>
      </c>
      <c r="D22" s="15">
        <v>182</v>
      </c>
      <c r="E22" s="14"/>
      <c r="F22" s="13"/>
      <c r="G22" s="17"/>
      <c r="H22" s="143">
        <v>0</v>
      </c>
      <c r="I22" s="104">
        <f t="shared" si="0"/>
        <v>0</v>
      </c>
    </row>
    <row r="23" spans="1:9" ht="15" x14ac:dyDescent="0.25">
      <c r="A23" s="56" t="s">
        <v>98</v>
      </c>
      <c r="B23" s="92" t="s">
        <v>166</v>
      </c>
      <c r="C23" s="15" t="s">
        <v>77</v>
      </c>
      <c r="D23" s="15">
        <v>12</v>
      </c>
      <c r="E23" s="14"/>
      <c r="F23" s="13"/>
      <c r="G23" s="17"/>
      <c r="H23" s="143">
        <v>0</v>
      </c>
      <c r="I23" s="104">
        <f t="shared" si="0"/>
        <v>0</v>
      </c>
    </row>
    <row r="24" spans="1:9" ht="25.5" x14ac:dyDescent="0.25">
      <c r="A24" s="56" t="s">
        <v>205</v>
      </c>
      <c r="B24" s="92" t="s">
        <v>206</v>
      </c>
      <c r="C24" s="15" t="s">
        <v>22</v>
      </c>
      <c r="D24" s="15">
        <v>50</v>
      </c>
      <c r="E24" s="14"/>
      <c r="F24" s="13"/>
      <c r="G24" s="17"/>
      <c r="H24" s="143">
        <v>0</v>
      </c>
      <c r="I24" s="104">
        <f t="shared" si="0"/>
        <v>0</v>
      </c>
    </row>
    <row r="25" spans="1:9" ht="15" x14ac:dyDescent="0.25">
      <c r="A25" s="56" t="s">
        <v>207</v>
      </c>
      <c r="B25" s="92" t="s">
        <v>208</v>
      </c>
      <c r="C25" s="15" t="s">
        <v>14</v>
      </c>
      <c r="D25" s="15">
        <v>10</v>
      </c>
      <c r="E25" s="14"/>
      <c r="F25" s="13"/>
      <c r="G25" s="17"/>
      <c r="H25" s="143">
        <v>0</v>
      </c>
      <c r="I25" s="104">
        <f t="shared" si="0"/>
        <v>0</v>
      </c>
    </row>
    <row r="26" spans="1:9" ht="15" x14ac:dyDescent="0.25">
      <c r="A26" s="56" t="s">
        <v>110</v>
      </c>
      <c r="B26" s="92" t="s">
        <v>111</v>
      </c>
      <c r="C26" s="15" t="s">
        <v>11</v>
      </c>
      <c r="D26" s="15">
        <v>1</v>
      </c>
      <c r="E26" s="37"/>
      <c r="F26" s="13"/>
      <c r="G26" s="17"/>
      <c r="H26" s="143">
        <v>0</v>
      </c>
      <c r="I26" s="104">
        <f t="shared" si="0"/>
        <v>0</v>
      </c>
    </row>
    <row r="27" spans="1:9" ht="15" x14ac:dyDescent="0.25">
      <c r="A27" s="56" t="s">
        <v>112</v>
      </c>
      <c r="B27" s="92" t="s">
        <v>111</v>
      </c>
      <c r="C27" s="15" t="s">
        <v>31</v>
      </c>
      <c r="D27" s="15">
        <v>10</v>
      </c>
      <c r="E27" s="37"/>
      <c r="F27" s="13"/>
      <c r="G27" s="17"/>
      <c r="H27" s="143">
        <v>0</v>
      </c>
      <c r="I27" s="104">
        <f t="shared" si="0"/>
        <v>0</v>
      </c>
    </row>
    <row r="28" spans="1:9" ht="15" x14ac:dyDescent="0.25">
      <c r="A28" s="56" t="s">
        <v>117</v>
      </c>
      <c r="B28" s="92" t="s">
        <v>118</v>
      </c>
      <c r="C28" s="15" t="s">
        <v>119</v>
      </c>
      <c r="D28" s="15">
        <v>5</v>
      </c>
      <c r="E28" s="14"/>
      <c r="F28" s="13"/>
      <c r="G28" s="17"/>
      <c r="H28" s="143">
        <v>0</v>
      </c>
      <c r="I28" s="104">
        <f t="shared" si="0"/>
        <v>0</v>
      </c>
    </row>
    <row r="29" spans="1:9" ht="26.25" thickBot="1" x14ac:dyDescent="0.3">
      <c r="A29" s="117" t="s">
        <v>120</v>
      </c>
      <c r="B29" s="123" t="s">
        <v>168</v>
      </c>
      <c r="C29" s="119" t="s">
        <v>77</v>
      </c>
      <c r="D29" s="119">
        <v>10</v>
      </c>
      <c r="E29" s="124"/>
      <c r="F29" s="125"/>
      <c r="G29" s="121"/>
      <c r="H29" s="144">
        <v>0</v>
      </c>
      <c r="I29" s="115">
        <f t="shared" si="0"/>
        <v>0</v>
      </c>
    </row>
    <row r="30" spans="1:9" ht="15" x14ac:dyDescent="0.25">
      <c r="A30" s="85" t="s">
        <v>244</v>
      </c>
      <c r="B30" s="105" t="s">
        <v>245</v>
      </c>
      <c r="C30" s="106" t="s">
        <v>132</v>
      </c>
      <c r="D30" s="107">
        <v>1</v>
      </c>
      <c r="E30" s="108"/>
      <c r="F30" s="108"/>
      <c r="G30" s="108"/>
      <c r="H30" s="109">
        <v>18450</v>
      </c>
      <c r="I30" s="109">
        <f t="shared" si="0"/>
        <v>18450</v>
      </c>
    </row>
    <row r="31" spans="1:9" thickBot="1" x14ac:dyDescent="0.3">
      <c r="A31" s="167"/>
      <c r="B31" s="167"/>
      <c r="C31" s="167"/>
      <c r="D31" s="167"/>
      <c r="E31" s="167"/>
      <c r="F31" s="167"/>
      <c r="G31" s="167"/>
      <c r="H31" s="103"/>
      <c r="I31" s="103"/>
    </row>
    <row r="32" spans="1:9" ht="15" x14ac:dyDescent="0.25">
      <c r="A32" s="168" t="s">
        <v>219</v>
      </c>
      <c r="B32" s="168"/>
      <c r="C32" s="168"/>
      <c r="D32" s="168"/>
      <c r="E32" s="168"/>
      <c r="F32" s="168"/>
      <c r="G32" s="168"/>
      <c r="H32" s="168"/>
      <c r="I32" s="109">
        <f>SUM(I4:I30)</f>
        <v>18450</v>
      </c>
    </row>
    <row r="33" spans="1:9" ht="15" x14ac:dyDescent="0.25">
      <c r="A33" s="171"/>
      <c r="B33" s="171"/>
      <c r="C33" s="171"/>
      <c r="D33" s="171"/>
      <c r="E33" s="171"/>
      <c r="F33" s="171"/>
      <c r="G33" s="171"/>
      <c r="H33" s="171"/>
      <c r="I33" s="171"/>
    </row>
    <row r="34" spans="1:9" ht="26.25" customHeight="1" thickBot="1" x14ac:dyDescent="0.3">
      <c r="A34" s="164" t="s">
        <v>297</v>
      </c>
      <c r="B34" s="164"/>
      <c r="C34" s="164"/>
      <c r="D34" s="150"/>
      <c r="E34" s="150"/>
      <c r="F34" s="150"/>
      <c r="G34" s="150"/>
      <c r="H34" s="150"/>
      <c r="I34" s="150"/>
    </row>
    <row r="35" spans="1:9" ht="27" customHeight="1" thickBot="1" x14ac:dyDescent="0.3">
      <c r="A35" s="148" t="s">
        <v>300</v>
      </c>
      <c r="B35" s="148"/>
      <c r="C35" s="148"/>
      <c r="D35" s="166"/>
      <c r="E35" s="166"/>
      <c r="F35" s="166"/>
      <c r="G35" s="166"/>
      <c r="H35" s="166"/>
      <c r="I35" s="166"/>
    </row>
  </sheetData>
  <sheetProtection sheet="1" objects="1" scenarios="1" formatColumns="0" formatRows="0"/>
  <mergeCells count="9">
    <mergeCell ref="A35:C35"/>
    <mergeCell ref="D35:I35"/>
    <mergeCell ref="A31:G31"/>
    <mergeCell ref="A32:H32"/>
    <mergeCell ref="A1:I1"/>
    <mergeCell ref="A2:I2"/>
    <mergeCell ref="A33:I33"/>
    <mergeCell ref="A34:C34"/>
    <mergeCell ref="D34:I34"/>
  </mergeCells>
  <pageMargins left="0.7" right="0.7" top="1" bottom="0.75" header="0.3" footer="0.3"/>
  <pageSetup orientation="portrait" r:id="rId1"/>
  <headerFooter>
    <oddHeader xml:space="preserve">&amp;C&amp;"-,Bold"&amp;16BANK &amp;"-,Regular"&amp;11
&amp;"-,Bold"August 20, 2018    &amp;"-,Regular"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Layout" topLeftCell="A38" zoomScaleNormal="120" zoomScaleSheetLayoutView="160" workbookViewId="0">
      <selection activeCell="H47" sqref="H4:H47"/>
    </sheetView>
  </sheetViews>
  <sheetFormatPr defaultColWidth="9.140625" defaultRowHeight="15" x14ac:dyDescent="0.25"/>
  <cols>
    <col min="1" max="1" width="10" style="99" customWidth="1"/>
    <col min="2" max="2" width="28.5703125" style="100" customWidth="1"/>
    <col min="3" max="3" width="4.85546875" style="84" bestFit="1" customWidth="1"/>
    <col min="4" max="4" width="5.28515625" style="84" bestFit="1" customWidth="1"/>
    <col min="5" max="5" width="6.5703125" style="71" customWidth="1"/>
    <col min="6" max="6" width="5.42578125" style="71" bestFit="1" customWidth="1"/>
    <col min="7" max="7" width="6.140625" style="71" customWidth="1"/>
    <col min="8" max="8" width="9.85546875" style="71" bestFit="1" customWidth="1"/>
    <col min="9" max="9" width="11.5703125" style="71" bestFit="1" customWidth="1"/>
    <col min="10" max="16384" width="9.140625" style="71"/>
  </cols>
  <sheetData>
    <row r="1" spans="1:9" x14ac:dyDescent="0.25">
      <c r="A1" s="169" t="s">
        <v>248</v>
      </c>
      <c r="B1" s="170"/>
      <c r="C1" s="170"/>
      <c r="D1" s="170"/>
      <c r="E1" s="170"/>
      <c r="F1" s="170"/>
      <c r="G1" s="170"/>
      <c r="H1" s="170"/>
      <c r="I1" s="170"/>
    </row>
    <row r="2" spans="1:9" ht="15.75" thickBot="1" x14ac:dyDescent="0.3">
      <c r="A2" s="155" t="s">
        <v>247</v>
      </c>
      <c r="B2" s="156"/>
      <c r="C2" s="156"/>
      <c r="D2" s="156"/>
      <c r="E2" s="156"/>
      <c r="F2" s="156"/>
      <c r="G2" s="156"/>
      <c r="H2" s="156"/>
      <c r="I2" s="156"/>
    </row>
    <row r="3" spans="1:9" ht="26.25" thickBot="1" x14ac:dyDescent="0.3">
      <c r="A3" s="35" t="s">
        <v>0</v>
      </c>
      <c r="B3" s="35" t="s">
        <v>1</v>
      </c>
      <c r="C3" s="7" t="s">
        <v>2</v>
      </c>
      <c r="D3" s="9" t="s">
        <v>3</v>
      </c>
      <c r="E3" s="7" t="s">
        <v>292</v>
      </c>
      <c r="F3" s="7" t="s">
        <v>4</v>
      </c>
      <c r="G3" s="7" t="s">
        <v>5</v>
      </c>
      <c r="H3" s="7" t="s">
        <v>291</v>
      </c>
      <c r="I3" s="7" t="s">
        <v>293</v>
      </c>
    </row>
    <row r="4" spans="1:9" x14ac:dyDescent="0.25">
      <c r="A4" s="89" t="s">
        <v>6</v>
      </c>
      <c r="B4" s="95" t="s">
        <v>7</v>
      </c>
      <c r="C4" s="20" t="s">
        <v>11</v>
      </c>
      <c r="D4" s="20">
        <v>1</v>
      </c>
      <c r="E4" s="20"/>
      <c r="F4" s="27"/>
      <c r="G4" s="27"/>
      <c r="H4" s="143">
        <v>0</v>
      </c>
      <c r="I4" s="104">
        <f>(D4*H4)</f>
        <v>0</v>
      </c>
    </row>
    <row r="5" spans="1:9" x14ac:dyDescent="0.25">
      <c r="A5" s="89" t="s">
        <v>226</v>
      </c>
      <c r="B5" s="95" t="s">
        <v>227</v>
      </c>
      <c r="C5" s="20" t="s">
        <v>77</v>
      </c>
      <c r="D5" s="20">
        <v>6</v>
      </c>
      <c r="E5" s="20"/>
      <c r="F5" s="27"/>
      <c r="G5" s="27"/>
      <c r="H5" s="143">
        <v>0</v>
      </c>
      <c r="I5" s="104">
        <f t="shared" ref="I5:I48" si="0">(D5*H5)</f>
        <v>0</v>
      </c>
    </row>
    <row r="6" spans="1:9" x14ac:dyDescent="0.25">
      <c r="A6" s="89" t="s">
        <v>12</v>
      </c>
      <c r="B6" s="95" t="s">
        <v>13</v>
      </c>
      <c r="C6" s="20" t="s">
        <v>14</v>
      </c>
      <c r="D6" s="20">
        <v>1</v>
      </c>
      <c r="E6" s="20"/>
      <c r="F6" s="27"/>
      <c r="G6" s="27"/>
      <c r="H6" s="143">
        <v>0</v>
      </c>
      <c r="I6" s="104">
        <f t="shared" si="0"/>
        <v>0</v>
      </c>
    </row>
    <row r="7" spans="1:9" x14ac:dyDescent="0.25">
      <c r="A7" s="89" t="s">
        <v>171</v>
      </c>
      <c r="B7" s="95" t="s">
        <v>172</v>
      </c>
      <c r="C7" s="20" t="s">
        <v>22</v>
      </c>
      <c r="D7" s="20">
        <v>5</v>
      </c>
      <c r="E7" s="20"/>
      <c r="F7" s="27"/>
      <c r="G7" s="27"/>
      <c r="H7" s="143">
        <v>0</v>
      </c>
      <c r="I7" s="104">
        <f t="shared" si="0"/>
        <v>0</v>
      </c>
    </row>
    <row r="8" spans="1:9" x14ac:dyDescent="0.25">
      <c r="A8" s="79" t="s">
        <v>23</v>
      </c>
      <c r="B8" s="96" t="s">
        <v>24</v>
      </c>
      <c r="C8" s="23" t="s">
        <v>19</v>
      </c>
      <c r="D8" s="28">
        <f>68+202</f>
        <v>270</v>
      </c>
      <c r="E8" s="28"/>
      <c r="F8" s="27"/>
      <c r="G8" s="26"/>
      <c r="H8" s="143">
        <v>0</v>
      </c>
      <c r="I8" s="104">
        <f t="shared" si="0"/>
        <v>0</v>
      </c>
    </row>
    <row r="9" spans="1:9" x14ac:dyDescent="0.25">
      <c r="A9" s="79" t="s">
        <v>137</v>
      </c>
      <c r="B9" s="96" t="s">
        <v>138</v>
      </c>
      <c r="C9" s="23" t="s">
        <v>22</v>
      </c>
      <c r="D9" s="28">
        <f>(48*2)+(147*2)</f>
        <v>390</v>
      </c>
      <c r="E9" s="28"/>
      <c r="F9" s="27"/>
      <c r="G9" s="26"/>
      <c r="H9" s="143">
        <v>0</v>
      </c>
      <c r="I9" s="104">
        <f t="shared" si="0"/>
        <v>0</v>
      </c>
    </row>
    <row r="10" spans="1:9" ht="25.5" x14ac:dyDescent="0.25">
      <c r="A10" s="79" t="s">
        <v>27</v>
      </c>
      <c r="B10" s="96" t="s">
        <v>28</v>
      </c>
      <c r="C10" s="23" t="s">
        <v>26</v>
      </c>
      <c r="D10" s="28">
        <f>70+17+604</f>
        <v>691</v>
      </c>
      <c r="E10" s="28"/>
      <c r="F10" s="27"/>
      <c r="G10" s="26"/>
      <c r="H10" s="143">
        <v>0</v>
      </c>
      <c r="I10" s="104">
        <f t="shared" si="0"/>
        <v>0</v>
      </c>
    </row>
    <row r="11" spans="1:9" x14ac:dyDescent="0.25">
      <c r="A11" s="90" t="s">
        <v>32</v>
      </c>
      <c r="B11" s="91" t="s">
        <v>33</v>
      </c>
      <c r="C11" s="30" t="s">
        <v>31</v>
      </c>
      <c r="D11" s="31">
        <v>50</v>
      </c>
      <c r="E11" s="51"/>
      <c r="F11" s="51"/>
      <c r="G11" s="51"/>
      <c r="H11" s="143">
        <v>0</v>
      </c>
      <c r="I11" s="104">
        <f t="shared" si="0"/>
        <v>0</v>
      </c>
    </row>
    <row r="12" spans="1:9" s="73" customFormat="1" x14ac:dyDescent="0.25">
      <c r="A12" s="90" t="s">
        <v>228</v>
      </c>
      <c r="B12" s="91" t="s">
        <v>229</v>
      </c>
      <c r="C12" s="30" t="s">
        <v>26</v>
      </c>
      <c r="D12" s="31">
        <v>5</v>
      </c>
      <c r="E12" s="51"/>
      <c r="F12" s="72"/>
      <c r="G12" s="51"/>
      <c r="H12" s="143">
        <v>0</v>
      </c>
      <c r="I12" s="104">
        <f t="shared" si="0"/>
        <v>0</v>
      </c>
    </row>
    <row r="13" spans="1:9" s="73" customFormat="1" ht="25.5" x14ac:dyDescent="0.25">
      <c r="A13" s="90" t="s">
        <v>36</v>
      </c>
      <c r="B13" s="91" t="s">
        <v>37</v>
      </c>
      <c r="C13" s="30" t="s">
        <v>22</v>
      </c>
      <c r="D13" s="31">
        <v>30</v>
      </c>
      <c r="E13" s="51"/>
      <c r="F13" s="72"/>
      <c r="G13" s="51"/>
      <c r="H13" s="143">
        <v>0</v>
      </c>
      <c r="I13" s="104">
        <f t="shared" si="0"/>
        <v>0</v>
      </c>
    </row>
    <row r="14" spans="1:9" s="78" customFormat="1" x14ac:dyDescent="0.25">
      <c r="A14" s="97" t="s">
        <v>40</v>
      </c>
      <c r="B14" s="98" t="s">
        <v>41</v>
      </c>
      <c r="C14" s="50" t="s">
        <v>22</v>
      </c>
      <c r="D14" s="74">
        <v>2113</v>
      </c>
      <c r="E14" s="75"/>
      <c r="F14" s="76"/>
      <c r="G14" s="77"/>
      <c r="H14" s="143">
        <v>0</v>
      </c>
      <c r="I14" s="104">
        <f t="shared" si="0"/>
        <v>0</v>
      </c>
    </row>
    <row r="15" spans="1:9" x14ac:dyDescent="0.25">
      <c r="A15" s="79" t="s">
        <v>44</v>
      </c>
      <c r="B15" s="96" t="s">
        <v>45</v>
      </c>
      <c r="C15" s="23" t="s">
        <v>14</v>
      </c>
      <c r="D15" s="28">
        <v>2</v>
      </c>
      <c r="E15" s="24"/>
      <c r="F15" s="27"/>
      <c r="G15" s="26"/>
      <c r="H15" s="143">
        <v>0</v>
      </c>
      <c r="I15" s="104">
        <f t="shared" si="0"/>
        <v>0</v>
      </c>
    </row>
    <row r="16" spans="1:9" x14ac:dyDescent="0.25">
      <c r="A16" s="79" t="s">
        <v>139</v>
      </c>
      <c r="B16" s="96" t="s">
        <v>140</v>
      </c>
      <c r="C16" s="23" t="s">
        <v>22</v>
      </c>
      <c r="D16" s="28">
        <v>25</v>
      </c>
      <c r="E16" s="24"/>
      <c r="F16" s="27"/>
      <c r="G16" s="26"/>
      <c r="H16" s="143">
        <v>0</v>
      </c>
      <c r="I16" s="104">
        <f t="shared" si="0"/>
        <v>0</v>
      </c>
    </row>
    <row r="17" spans="1:9" x14ac:dyDescent="0.25">
      <c r="A17" s="79" t="s">
        <v>141</v>
      </c>
      <c r="B17" s="96" t="s">
        <v>142</v>
      </c>
      <c r="C17" s="23" t="s">
        <v>22</v>
      </c>
      <c r="D17" s="28">
        <v>44</v>
      </c>
      <c r="E17" s="24"/>
      <c r="F17" s="27"/>
      <c r="G17" s="26"/>
      <c r="H17" s="143">
        <v>0</v>
      </c>
      <c r="I17" s="104">
        <f t="shared" si="0"/>
        <v>0</v>
      </c>
    </row>
    <row r="18" spans="1:9" x14ac:dyDescent="0.25">
      <c r="A18" s="79" t="s">
        <v>143</v>
      </c>
      <c r="B18" s="96" t="s">
        <v>144</v>
      </c>
      <c r="C18" s="23" t="s">
        <v>26</v>
      </c>
      <c r="D18" s="28">
        <f>(20*20*1.5)/27</f>
        <v>22.222222222222221</v>
      </c>
      <c r="E18" s="24"/>
      <c r="F18" s="27"/>
      <c r="G18" s="26"/>
      <c r="H18" s="143">
        <v>0</v>
      </c>
      <c r="I18" s="104">
        <f t="shared" si="0"/>
        <v>0</v>
      </c>
    </row>
    <row r="19" spans="1:9" x14ac:dyDescent="0.25">
      <c r="A19" s="37" t="s">
        <v>145</v>
      </c>
      <c r="B19" s="53" t="s">
        <v>146</v>
      </c>
      <c r="C19" s="15" t="s">
        <v>8</v>
      </c>
      <c r="D19" s="80">
        <v>0.01</v>
      </c>
      <c r="E19" s="24"/>
      <c r="F19" s="27"/>
      <c r="G19" s="26"/>
      <c r="H19" s="143">
        <v>0</v>
      </c>
      <c r="I19" s="104">
        <f t="shared" si="0"/>
        <v>0</v>
      </c>
    </row>
    <row r="20" spans="1:9" x14ac:dyDescent="0.25">
      <c r="A20" s="37" t="s">
        <v>147</v>
      </c>
      <c r="B20" s="53" t="s">
        <v>148</v>
      </c>
      <c r="C20" s="15" t="s">
        <v>26</v>
      </c>
      <c r="D20" s="28">
        <v>2</v>
      </c>
      <c r="E20" s="24"/>
      <c r="F20" s="27"/>
      <c r="G20" s="26"/>
      <c r="H20" s="143">
        <v>0</v>
      </c>
      <c r="I20" s="104">
        <f t="shared" si="0"/>
        <v>0</v>
      </c>
    </row>
    <row r="21" spans="1:9" s="3" customFormat="1" ht="25.5" x14ac:dyDescent="0.25">
      <c r="A21" s="79" t="s">
        <v>209</v>
      </c>
      <c r="B21" s="96" t="s">
        <v>210</v>
      </c>
      <c r="C21" s="23" t="s">
        <v>11</v>
      </c>
      <c r="D21" s="28">
        <v>1</v>
      </c>
      <c r="E21" s="24"/>
      <c r="F21" s="22"/>
      <c r="G21" s="25"/>
      <c r="H21" s="143">
        <v>0</v>
      </c>
      <c r="I21" s="104">
        <f t="shared" si="0"/>
        <v>0</v>
      </c>
    </row>
    <row r="22" spans="1:9" s="3" customFormat="1" ht="15.75" x14ac:dyDescent="0.25">
      <c r="A22" s="79" t="s">
        <v>211</v>
      </c>
      <c r="B22" s="96" t="s">
        <v>212</v>
      </c>
      <c r="C22" s="23" t="s">
        <v>26</v>
      </c>
      <c r="D22" s="28">
        <v>83</v>
      </c>
      <c r="E22" s="24"/>
      <c r="F22" s="22"/>
      <c r="G22" s="25"/>
      <c r="H22" s="143">
        <v>0</v>
      </c>
      <c r="I22" s="104">
        <f t="shared" si="0"/>
        <v>0</v>
      </c>
    </row>
    <row r="23" spans="1:9" x14ac:dyDescent="0.25">
      <c r="A23" s="79" t="s">
        <v>149</v>
      </c>
      <c r="B23" s="96" t="s">
        <v>150</v>
      </c>
      <c r="C23" s="23" t="s">
        <v>26</v>
      </c>
      <c r="D23" s="28">
        <v>343</v>
      </c>
      <c r="E23" s="24"/>
      <c r="F23" s="27"/>
      <c r="G23" s="26"/>
      <c r="H23" s="143">
        <v>0</v>
      </c>
      <c r="I23" s="104">
        <f t="shared" si="0"/>
        <v>0</v>
      </c>
    </row>
    <row r="24" spans="1:9" ht="25.5" x14ac:dyDescent="0.25">
      <c r="A24" s="79" t="s">
        <v>151</v>
      </c>
      <c r="B24" s="96" t="s">
        <v>152</v>
      </c>
      <c r="C24" s="23" t="s">
        <v>153</v>
      </c>
      <c r="D24" s="28">
        <f>678+36+36</f>
        <v>750</v>
      </c>
      <c r="E24" s="24"/>
      <c r="F24" s="27"/>
      <c r="G24" s="26"/>
      <c r="H24" s="143">
        <v>0</v>
      </c>
      <c r="I24" s="104">
        <f t="shared" si="0"/>
        <v>0</v>
      </c>
    </row>
    <row r="25" spans="1:9" x14ac:dyDescent="0.25">
      <c r="A25" s="79" t="s">
        <v>154</v>
      </c>
      <c r="B25" s="96" t="s">
        <v>155</v>
      </c>
      <c r="C25" s="23" t="s">
        <v>119</v>
      </c>
      <c r="D25" s="28">
        <v>190</v>
      </c>
      <c r="E25" s="24"/>
      <c r="F25" s="27"/>
      <c r="G25" s="26"/>
      <c r="H25" s="143">
        <v>0</v>
      </c>
      <c r="I25" s="104">
        <f t="shared" si="0"/>
        <v>0</v>
      </c>
    </row>
    <row r="26" spans="1:9" ht="25.5" x14ac:dyDescent="0.25">
      <c r="A26" s="79" t="s">
        <v>156</v>
      </c>
      <c r="B26" s="96" t="s">
        <v>157</v>
      </c>
      <c r="C26" s="23" t="s">
        <v>19</v>
      </c>
      <c r="D26" s="28">
        <f>77+184+22</f>
        <v>283</v>
      </c>
      <c r="E26" s="24"/>
      <c r="F26" s="27"/>
      <c r="G26" s="26"/>
      <c r="H26" s="143">
        <v>0</v>
      </c>
      <c r="I26" s="104">
        <f t="shared" si="0"/>
        <v>0</v>
      </c>
    </row>
    <row r="27" spans="1:9" x14ac:dyDescent="0.25">
      <c r="A27" s="79" t="s">
        <v>80</v>
      </c>
      <c r="B27" s="96" t="s">
        <v>81</v>
      </c>
      <c r="C27" s="23" t="s">
        <v>22</v>
      </c>
      <c r="D27" s="28">
        <v>40</v>
      </c>
      <c r="E27" s="24"/>
      <c r="F27" s="27"/>
      <c r="G27" s="26"/>
      <c r="H27" s="143">
        <v>0</v>
      </c>
      <c r="I27" s="104">
        <f t="shared" si="0"/>
        <v>0</v>
      </c>
    </row>
    <row r="28" spans="1:9" ht="25.5" x14ac:dyDescent="0.25">
      <c r="A28" s="79" t="s">
        <v>160</v>
      </c>
      <c r="B28" s="96" t="s">
        <v>161</v>
      </c>
      <c r="C28" s="23" t="s">
        <v>22</v>
      </c>
      <c r="D28" s="28">
        <v>42</v>
      </c>
      <c r="E28" s="24"/>
      <c r="F28" s="27"/>
      <c r="G28" s="26"/>
      <c r="H28" s="143">
        <v>0</v>
      </c>
      <c r="I28" s="104">
        <f t="shared" si="0"/>
        <v>0</v>
      </c>
    </row>
    <row r="29" spans="1:9" ht="25.5" x14ac:dyDescent="0.25">
      <c r="A29" s="79" t="s">
        <v>162</v>
      </c>
      <c r="B29" s="96" t="s">
        <v>163</v>
      </c>
      <c r="C29" s="23" t="s">
        <v>22</v>
      </c>
      <c r="D29" s="28">
        <v>12</v>
      </c>
      <c r="E29" s="24"/>
      <c r="F29" s="27"/>
      <c r="G29" s="26"/>
      <c r="H29" s="143">
        <v>0</v>
      </c>
      <c r="I29" s="104">
        <f t="shared" si="0"/>
        <v>0</v>
      </c>
    </row>
    <row r="30" spans="1:9" x14ac:dyDescent="0.25">
      <c r="A30" s="79" t="s">
        <v>164</v>
      </c>
      <c r="B30" s="96" t="s">
        <v>165</v>
      </c>
      <c r="C30" s="23" t="s">
        <v>14</v>
      </c>
      <c r="D30" s="28">
        <v>1</v>
      </c>
      <c r="E30" s="24"/>
      <c r="F30" s="27"/>
      <c r="G30" s="26"/>
      <c r="H30" s="143">
        <v>0</v>
      </c>
      <c r="I30" s="104">
        <f t="shared" si="0"/>
        <v>0</v>
      </c>
    </row>
    <row r="31" spans="1:9" x14ac:dyDescent="0.25">
      <c r="A31" s="79" t="s">
        <v>201</v>
      </c>
      <c r="B31" s="96" t="s">
        <v>225</v>
      </c>
      <c r="C31" s="23" t="s">
        <v>22</v>
      </c>
      <c r="D31" s="28">
        <v>15</v>
      </c>
      <c r="E31" s="24"/>
      <c r="F31" s="27"/>
      <c r="G31" s="26"/>
      <c r="H31" s="143">
        <v>0</v>
      </c>
      <c r="I31" s="104">
        <f t="shared" si="0"/>
        <v>0</v>
      </c>
    </row>
    <row r="32" spans="1:9" ht="25.5" x14ac:dyDescent="0.25">
      <c r="A32" s="79" t="s">
        <v>201</v>
      </c>
      <c r="B32" s="96" t="s">
        <v>224</v>
      </c>
      <c r="C32" s="23" t="s">
        <v>22</v>
      </c>
      <c r="D32" s="28">
        <v>1005</v>
      </c>
      <c r="E32" s="24"/>
      <c r="F32" s="27"/>
      <c r="G32" s="26"/>
      <c r="H32" s="143">
        <v>0</v>
      </c>
      <c r="I32" s="104">
        <f t="shared" si="0"/>
        <v>0</v>
      </c>
    </row>
    <row r="33" spans="1:9" s="3" customFormat="1" ht="15.75" x14ac:dyDescent="0.25">
      <c r="A33" s="79" t="s">
        <v>169</v>
      </c>
      <c r="B33" s="96" t="s">
        <v>170</v>
      </c>
      <c r="C33" s="23" t="s">
        <v>22</v>
      </c>
      <c r="D33" s="28">
        <v>582</v>
      </c>
      <c r="E33" s="24"/>
      <c r="F33" s="22"/>
      <c r="G33" s="25"/>
      <c r="H33" s="143">
        <v>0</v>
      </c>
      <c r="I33" s="104">
        <f t="shared" si="0"/>
        <v>0</v>
      </c>
    </row>
    <row r="34" spans="1:9" s="3" customFormat="1" ht="15.75" x14ac:dyDescent="0.25">
      <c r="A34" s="79" t="s">
        <v>232</v>
      </c>
      <c r="B34" s="96" t="s">
        <v>233</v>
      </c>
      <c r="C34" s="23" t="s">
        <v>22</v>
      </c>
      <c r="D34" s="28">
        <v>67</v>
      </c>
      <c r="E34" s="24"/>
      <c r="F34" s="27"/>
      <c r="G34" s="26"/>
      <c r="H34" s="143">
        <v>0</v>
      </c>
      <c r="I34" s="104">
        <f t="shared" si="0"/>
        <v>0</v>
      </c>
    </row>
    <row r="35" spans="1:9" x14ac:dyDescent="0.25">
      <c r="A35" s="79" t="s">
        <v>98</v>
      </c>
      <c r="B35" s="96" t="s">
        <v>166</v>
      </c>
      <c r="C35" s="23" t="s">
        <v>77</v>
      </c>
      <c r="D35" s="28">
        <f>26+41</f>
        <v>67</v>
      </c>
      <c r="E35" s="24"/>
      <c r="F35" s="27"/>
      <c r="G35" s="26"/>
      <c r="H35" s="143">
        <v>0</v>
      </c>
      <c r="I35" s="104">
        <f t="shared" si="0"/>
        <v>0</v>
      </c>
    </row>
    <row r="36" spans="1:9" ht="25.5" x14ac:dyDescent="0.25">
      <c r="A36" s="79" t="s">
        <v>100</v>
      </c>
      <c r="B36" s="96" t="s">
        <v>167</v>
      </c>
      <c r="C36" s="23" t="s">
        <v>22</v>
      </c>
      <c r="D36" s="28">
        <f>120+153</f>
        <v>273</v>
      </c>
      <c r="E36" s="24"/>
      <c r="F36" s="27"/>
      <c r="G36" s="26"/>
      <c r="H36" s="143">
        <v>0</v>
      </c>
      <c r="I36" s="104">
        <f t="shared" si="0"/>
        <v>0</v>
      </c>
    </row>
    <row r="37" spans="1:9" ht="25.5" x14ac:dyDescent="0.25">
      <c r="A37" s="79" t="s">
        <v>220</v>
      </c>
      <c r="B37" s="96" t="s">
        <v>223</v>
      </c>
      <c r="C37" s="23" t="s">
        <v>11</v>
      </c>
      <c r="D37" s="28">
        <v>1</v>
      </c>
      <c r="E37" s="24"/>
      <c r="F37" s="27"/>
      <c r="G37" s="26"/>
      <c r="H37" s="143">
        <v>0</v>
      </c>
      <c r="I37" s="104">
        <f t="shared" si="0"/>
        <v>0</v>
      </c>
    </row>
    <row r="38" spans="1:9" ht="25.5" x14ac:dyDescent="0.25">
      <c r="A38" s="79" t="s">
        <v>220</v>
      </c>
      <c r="B38" s="96" t="s">
        <v>221</v>
      </c>
      <c r="C38" s="23" t="s">
        <v>11</v>
      </c>
      <c r="D38" s="28">
        <v>1</v>
      </c>
      <c r="E38" s="24"/>
      <c r="F38" s="27"/>
      <c r="G38" s="26"/>
      <c r="H38" s="143">
        <v>0</v>
      </c>
      <c r="I38" s="104">
        <f t="shared" si="0"/>
        <v>0</v>
      </c>
    </row>
    <row r="39" spans="1:9" x14ac:dyDescent="0.25">
      <c r="A39" s="79" t="s">
        <v>158</v>
      </c>
      <c r="B39" s="96" t="s">
        <v>159</v>
      </c>
      <c r="C39" s="23" t="s">
        <v>14</v>
      </c>
      <c r="D39" s="28">
        <v>8</v>
      </c>
      <c r="E39" s="24"/>
      <c r="F39" s="27"/>
      <c r="G39" s="26"/>
      <c r="H39" s="143">
        <v>0</v>
      </c>
      <c r="I39" s="104">
        <f t="shared" si="0"/>
        <v>0</v>
      </c>
    </row>
    <row r="40" spans="1:9" x14ac:dyDescent="0.25">
      <c r="A40" s="79" t="s">
        <v>113</v>
      </c>
      <c r="B40" s="96" t="s">
        <v>114</v>
      </c>
      <c r="C40" s="23" t="s">
        <v>11</v>
      </c>
      <c r="D40" s="28">
        <v>1</v>
      </c>
      <c r="E40" s="24"/>
      <c r="F40" s="27"/>
      <c r="G40" s="26"/>
      <c r="H40" s="143">
        <v>0</v>
      </c>
      <c r="I40" s="104">
        <f t="shared" si="0"/>
        <v>0</v>
      </c>
    </row>
    <row r="41" spans="1:9" x14ac:dyDescent="0.25">
      <c r="A41" s="37" t="s">
        <v>110</v>
      </c>
      <c r="B41" s="53" t="s">
        <v>111</v>
      </c>
      <c r="C41" s="15" t="s">
        <v>11</v>
      </c>
      <c r="D41" s="15">
        <v>1</v>
      </c>
      <c r="E41" s="37"/>
      <c r="F41" s="27"/>
      <c r="G41" s="17"/>
      <c r="H41" s="143">
        <v>0</v>
      </c>
      <c r="I41" s="104">
        <f t="shared" si="0"/>
        <v>0</v>
      </c>
    </row>
    <row r="42" spans="1:9" x14ac:dyDescent="0.25">
      <c r="A42" s="37" t="s">
        <v>112</v>
      </c>
      <c r="B42" s="53" t="s">
        <v>111</v>
      </c>
      <c r="C42" s="15" t="s">
        <v>31</v>
      </c>
      <c r="D42" s="15">
        <v>10</v>
      </c>
      <c r="E42" s="37"/>
      <c r="F42" s="27"/>
      <c r="G42" s="17"/>
      <c r="H42" s="143">
        <v>0</v>
      </c>
      <c r="I42" s="104">
        <f t="shared" si="0"/>
        <v>0</v>
      </c>
    </row>
    <row r="43" spans="1:9" ht="25.5" x14ac:dyDescent="0.25">
      <c r="A43" s="79" t="s">
        <v>120</v>
      </c>
      <c r="B43" s="96" t="s">
        <v>168</v>
      </c>
      <c r="C43" s="23" t="s">
        <v>77</v>
      </c>
      <c r="D43" s="28">
        <f>9*14</f>
        <v>126</v>
      </c>
      <c r="E43" s="24"/>
      <c r="F43" s="27"/>
      <c r="G43" s="26"/>
      <c r="H43" s="143">
        <v>0</v>
      </c>
      <c r="I43" s="104">
        <f t="shared" si="0"/>
        <v>0</v>
      </c>
    </row>
    <row r="44" spans="1:9" x14ac:dyDescent="0.25">
      <c r="A44" s="79" t="s">
        <v>122</v>
      </c>
      <c r="B44" s="96" t="s">
        <v>123</v>
      </c>
      <c r="C44" s="23" t="s">
        <v>31</v>
      </c>
      <c r="D44" s="28">
        <v>3200</v>
      </c>
      <c r="E44" s="24"/>
      <c r="F44" s="27"/>
      <c r="G44" s="26"/>
      <c r="H44" s="143">
        <v>0</v>
      </c>
      <c r="I44" s="104">
        <f t="shared" si="0"/>
        <v>0</v>
      </c>
    </row>
    <row r="45" spans="1:9" x14ac:dyDescent="0.25">
      <c r="A45" s="79" t="s">
        <v>124</v>
      </c>
      <c r="B45" s="96" t="s">
        <v>242</v>
      </c>
      <c r="C45" s="23" t="s">
        <v>57</v>
      </c>
      <c r="D45" s="28">
        <v>55</v>
      </c>
      <c r="E45" s="24"/>
      <c r="F45" s="27"/>
      <c r="G45" s="26"/>
      <c r="H45" s="143">
        <v>0</v>
      </c>
      <c r="I45" s="104">
        <f t="shared" si="0"/>
        <v>0</v>
      </c>
    </row>
    <row r="46" spans="1:9" x14ac:dyDescent="0.25">
      <c r="A46" s="79" t="s">
        <v>126</v>
      </c>
      <c r="B46" s="96" t="s">
        <v>127</v>
      </c>
      <c r="C46" s="23" t="s">
        <v>11</v>
      </c>
      <c r="D46" s="28">
        <v>1</v>
      </c>
      <c r="E46" s="24"/>
      <c r="F46" s="27"/>
      <c r="G46" s="26"/>
      <c r="H46" s="143">
        <v>0</v>
      </c>
      <c r="I46" s="104">
        <f t="shared" si="0"/>
        <v>0</v>
      </c>
    </row>
    <row r="47" spans="1:9" ht="15.75" thickBot="1" x14ac:dyDescent="0.3">
      <c r="A47" s="127" t="s">
        <v>128</v>
      </c>
      <c r="B47" s="128" t="s">
        <v>129</v>
      </c>
      <c r="C47" s="129" t="s">
        <v>57</v>
      </c>
      <c r="D47" s="130">
        <v>160</v>
      </c>
      <c r="E47" s="131"/>
      <c r="F47" s="132"/>
      <c r="G47" s="133"/>
      <c r="H47" s="144">
        <v>0</v>
      </c>
      <c r="I47" s="115">
        <f t="shared" si="0"/>
        <v>0</v>
      </c>
    </row>
    <row r="48" spans="1:9" x14ac:dyDescent="0.25">
      <c r="A48" s="90" t="s">
        <v>244</v>
      </c>
      <c r="B48" s="126" t="s">
        <v>245</v>
      </c>
      <c r="C48" s="106" t="s">
        <v>132</v>
      </c>
      <c r="D48" s="107">
        <v>1</v>
      </c>
      <c r="E48" s="108"/>
      <c r="F48" s="108"/>
      <c r="G48" s="108"/>
      <c r="H48" s="109">
        <v>36900</v>
      </c>
      <c r="I48" s="109">
        <f t="shared" si="0"/>
        <v>36900</v>
      </c>
    </row>
    <row r="49" spans="1:9" ht="15.75" thickBot="1" x14ac:dyDescent="0.3">
      <c r="A49" s="167"/>
      <c r="B49" s="167"/>
      <c r="C49" s="167"/>
      <c r="D49" s="167"/>
      <c r="E49" s="167"/>
      <c r="F49" s="167"/>
      <c r="G49" s="167"/>
      <c r="H49" s="167"/>
      <c r="I49" s="167"/>
    </row>
    <row r="50" spans="1:9" x14ac:dyDescent="0.25">
      <c r="A50" s="168" t="s">
        <v>219</v>
      </c>
      <c r="B50" s="168"/>
      <c r="C50" s="168"/>
      <c r="D50" s="168"/>
      <c r="E50" s="168"/>
      <c r="F50" s="168"/>
      <c r="G50" s="168"/>
      <c r="H50" s="168"/>
      <c r="I50" s="134">
        <f>SUM(I4:I48)</f>
        <v>36900</v>
      </c>
    </row>
    <row r="51" spans="1:9" x14ac:dyDescent="0.25">
      <c r="A51" s="171"/>
      <c r="B51" s="171"/>
      <c r="C51" s="171"/>
      <c r="D51" s="171"/>
      <c r="E51" s="171"/>
      <c r="F51" s="171"/>
      <c r="G51" s="171"/>
      <c r="H51" s="171"/>
      <c r="I51" s="171"/>
    </row>
    <row r="52" spans="1:9" ht="36" customHeight="1" thickBot="1" x14ac:dyDescent="0.3">
      <c r="A52" s="148" t="s">
        <v>301</v>
      </c>
      <c r="B52" s="148"/>
      <c r="C52" s="148"/>
      <c r="D52" s="150"/>
      <c r="E52" s="150"/>
      <c r="F52" s="150"/>
      <c r="G52" s="150"/>
      <c r="H52" s="150"/>
      <c r="I52" s="150"/>
    </row>
    <row r="53" spans="1:9" ht="42.75" customHeight="1" thickBot="1" x14ac:dyDescent="0.3">
      <c r="A53" s="148" t="s">
        <v>302</v>
      </c>
      <c r="B53" s="148"/>
      <c r="C53" s="148"/>
      <c r="D53" s="166"/>
      <c r="E53" s="166"/>
      <c r="F53" s="166"/>
      <c r="G53" s="166"/>
      <c r="H53" s="166"/>
      <c r="I53" s="166"/>
    </row>
  </sheetData>
  <sheetProtection sheet="1" objects="1" scenarios="1" formatColumns="0" formatRows="0"/>
  <mergeCells count="9">
    <mergeCell ref="A53:C53"/>
    <mergeCell ref="D53:I53"/>
    <mergeCell ref="A50:H50"/>
    <mergeCell ref="A49:I49"/>
    <mergeCell ref="A1:I1"/>
    <mergeCell ref="A2:I2"/>
    <mergeCell ref="A51:I51"/>
    <mergeCell ref="A52:C52"/>
    <mergeCell ref="D52:I52"/>
  </mergeCells>
  <pageMargins left="0.7" right="0.7" top="1" bottom="0.75" header="0.3" footer="0.3"/>
  <pageSetup orientation="portrait" r:id="rId1"/>
  <headerFooter>
    <oddHeader xml:space="preserve">&amp;C&amp;"-,Bold"&amp;16RIVERSIDE&amp;"-,Regular"&amp;11
&amp;"-,Bold"August 20, 2018    &amp;"-,Regular"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36"/>
  <sheetViews>
    <sheetView view="pageLayout" topLeftCell="A14" zoomScaleNormal="100" workbookViewId="0">
      <selection activeCell="H30" sqref="H4:H30"/>
    </sheetView>
  </sheetViews>
  <sheetFormatPr defaultRowHeight="15" x14ac:dyDescent="0.25"/>
  <cols>
    <col min="1" max="1" width="10" style="101" customWidth="1"/>
    <col min="2" max="2" width="29" style="101" customWidth="1"/>
    <col min="3" max="3" width="4.85546875" bestFit="1" customWidth="1"/>
    <col min="4" max="4" width="5.140625" bestFit="1" customWidth="1"/>
    <col min="5" max="5" width="6.28515625" customWidth="1"/>
    <col min="6" max="7" width="6" customWidth="1"/>
    <col min="8" max="8" width="10.140625" customWidth="1"/>
    <col min="9" max="9" width="12.140625" customWidth="1"/>
  </cols>
  <sheetData>
    <row r="1" spans="1:9" x14ac:dyDescent="0.25">
      <c r="A1" s="169" t="s">
        <v>248</v>
      </c>
      <c r="B1" s="170"/>
      <c r="C1" s="170"/>
      <c r="D1" s="170"/>
      <c r="E1" s="170"/>
      <c r="F1" s="170"/>
      <c r="G1" s="170"/>
      <c r="H1" s="170"/>
      <c r="I1" s="170"/>
    </row>
    <row r="2" spans="1:9" ht="15.75" thickBot="1" x14ac:dyDescent="0.3">
      <c r="A2" s="155" t="s">
        <v>247</v>
      </c>
      <c r="B2" s="156"/>
      <c r="C2" s="156"/>
      <c r="D2" s="156"/>
      <c r="E2" s="156"/>
      <c r="F2" s="156"/>
      <c r="G2" s="156"/>
      <c r="H2" s="156"/>
      <c r="I2" s="156"/>
    </row>
    <row r="3" spans="1:9" ht="39" thickBot="1" x14ac:dyDescent="0.3">
      <c r="A3" s="35" t="s">
        <v>0</v>
      </c>
      <c r="B3" s="35" t="s">
        <v>1</v>
      </c>
      <c r="C3" s="7" t="s">
        <v>2</v>
      </c>
      <c r="D3" s="9" t="s">
        <v>3</v>
      </c>
      <c r="E3" s="7" t="s">
        <v>292</v>
      </c>
      <c r="F3" s="7" t="s">
        <v>4</v>
      </c>
      <c r="G3" s="7" t="s">
        <v>5</v>
      </c>
      <c r="H3" s="7" t="s">
        <v>291</v>
      </c>
      <c r="I3" s="7" t="s">
        <v>293</v>
      </c>
    </row>
    <row r="4" spans="1:9" x14ac:dyDescent="0.25">
      <c r="A4" s="90" t="s">
        <v>6</v>
      </c>
      <c r="B4" s="42" t="s">
        <v>7</v>
      </c>
      <c r="C4" s="39" t="s">
        <v>8</v>
      </c>
      <c r="D4" s="40">
        <v>0.36</v>
      </c>
      <c r="E4" s="41"/>
      <c r="F4" s="42"/>
      <c r="G4" s="42"/>
      <c r="H4" s="143">
        <v>0</v>
      </c>
      <c r="I4" s="104">
        <f>(D4*H4)</f>
        <v>0</v>
      </c>
    </row>
    <row r="5" spans="1:9" x14ac:dyDescent="0.25">
      <c r="A5" s="90" t="s">
        <v>9</v>
      </c>
      <c r="B5" s="42" t="s">
        <v>10</v>
      </c>
      <c r="C5" s="39" t="s">
        <v>11</v>
      </c>
      <c r="D5" s="81">
        <v>1</v>
      </c>
      <c r="E5" s="41"/>
      <c r="F5" s="42"/>
      <c r="G5" s="42"/>
      <c r="H5" s="143">
        <v>0</v>
      </c>
      <c r="I5" s="104">
        <f t="shared" ref="I5:I31" si="0">(D5*H5)</f>
        <v>0</v>
      </c>
    </row>
    <row r="6" spans="1:9" x14ac:dyDescent="0.25">
      <c r="A6" s="90" t="s">
        <v>12</v>
      </c>
      <c r="B6" s="42" t="s">
        <v>13</v>
      </c>
      <c r="C6" s="39" t="s">
        <v>14</v>
      </c>
      <c r="D6" s="81">
        <v>80</v>
      </c>
      <c r="E6" s="41"/>
      <c r="F6" s="42"/>
      <c r="G6" s="42"/>
      <c r="H6" s="143">
        <v>0</v>
      </c>
      <c r="I6" s="104">
        <f t="shared" si="0"/>
        <v>0</v>
      </c>
    </row>
    <row r="7" spans="1:9" x14ac:dyDescent="0.25">
      <c r="A7" s="90" t="s">
        <v>23</v>
      </c>
      <c r="B7" s="42" t="s">
        <v>24</v>
      </c>
      <c r="C7" s="39" t="s">
        <v>19</v>
      </c>
      <c r="D7" s="81">
        <v>859.2</v>
      </c>
      <c r="E7" s="41"/>
      <c r="F7" s="42"/>
      <c r="G7" s="42"/>
      <c r="H7" s="143">
        <v>0</v>
      </c>
      <c r="I7" s="104">
        <f t="shared" si="0"/>
        <v>0</v>
      </c>
    </row>
    <row r="8" spans="1:9" x14ac:dyDescent="0.25">
      <c r="A8" s="90" t="s">
        <v>133</v>
      </c>
      <c r="B8" s="42" t="s">
        <v>134</v>
      </c>
      <c r="C8" s="39" t="s">
        <v>22</v>
      </c>
      <c r="D8" s="81">
        <v>606.5</v>
      </c>
      <c r="E8" s="41"/>
      <c r="F8" s="42"/>
      <c r="G8" s="42"/>
      <c r="H8" s="143">
        <v>0</v>
      </c>
      <c r="I8" s="104">
        <f t="shared" si="0"/>
        <v>0</v>
      </c>
    </row>
    <row r="9" spans="1:9" x14ac:dyDescent="0.25">
      <c r="A9" s="90" t="s">
        <v>135</v>
      </c>
      <c r="B9" s="42" t="s">
        <v>136</v>
      </c>
      <c r="C9" s="39" t="s">
        <v>14</v>
      </c>
      <c r="D9" s="81">
        <v>1</v>
      </c>
      <c r="E9" s="41"/>
      <c r="F9" s="42"/>
      <c r="G9" s="42"/>
      <c r="H9" s="143">
        <v>0</v>
      </c>
      <c r="I9" s="104">
        <f t="shared" si="0"/>
        <v>0</v>
      </c>
    </row>
    <row r="10" spans="1:9" ht="25.5" x14ac:dyDescent="0.25">
      <c r="A10" s="90" t="s">
        <v>25</v>
      </c>
      <c r="B10" s="42" t="s">
        <v>243</v>
      </c>
      <c r="C10" s="39" t="s">
        <v>26</v>
      </c>
      <c r="D10" s="81">
        <v>190</v>
      </c>
      <c r="E10" s="41"/>
      <c r="F10" s="42"/>
      <c r="G10" s="42"/>
      <c r="H10" s="143">
        <v>0</v>
      </c>
      <c r="I10" s="104">
        <f t="shared" si="0"/>
        <v>0</v>
      </c>
    </row>
    <row r="11" spans="1:9" x14ac:dyDescent="0.25">
      <c r="A11" s="90" t="s">
        <v>32</v>
      </c>
      <c r="B11" s="91" t="s">
        <v>33</v>
      </c>
      <c r="C11" s="30" t="s">
        <v>31</v>
      </c>
      <c r="D11" s="31">
        <v>15</v>
      </c>
      <c r="E11" s="51"/>
      <c r="F11" s="51"/>
      <c r="G11" s="51"/>
      <c r="H11" s="143">
        <v>0</v>
      </c>
      <c r="I11" s="104">
        <f t="shared" si="0"/>
        <v>0</v>
      </c>
    </row>
    <row r="12" spans="1:9" x14ac:dyDescent="0.25">
      <c r="A12" s="90" t="s">
        <v>34</v>
      </c>
      <c r="B12" s="42" t="s">
        <v>35</v>
      </c>
      <c r="C12" s="39" t="s">
        <v>26</v>
      </c>
      <c r="D12" s="81">
        <v>2.1481481481481484</v>
      </c>
      <c r="E12" s="41"/>
      <c r="F12" s="42"/>
      <c r="G12" s="42"/>
      <c r="H12" s="143">
        <v>0</v>
      </c>
      <c r="I12" s="104">
        <f t="shared" si="0"/>
        <v>0</v>
      </c>
    </row>
    <row r="13" spans="1:9" ht="25.5" x14ac:dyDescent="0.25">
      <c r="A13" s="90" t="s">
        <v>36</v>
      </c>
      <c r="B13" s="42" t="s">
        <v>37</v>
      </c>
      <c r="C13" s="39" t="s">
        <v>22</v>
      </c>
      <c r="D13" s="81">
        <v>40</v>
      </c>
      <c r="E13" s="41"/>
      <c r="F13" s="42"/>
      <c r="G13" s="42"/>
      <c r="H13" s="143">
        <v>0</v>
      </c>
      <c r="I13" s="104">
        <f t="shared" si="0"/>
        <v>0</v>
      </c>
    </row>
    <row r="14" spans="1:9" x14ac:dyDescent="0.25">
      <c r="A14" s="90" t="s">
        <v>40</v>
      </c>
      <c r="B14" s="42" t="s">
        <v>41</v>
      </c>
      <c r="C14" s="39" t="s">
        <v>22</v>
      </c>
      <c r="D14" s="81">
        <v>842</v>
      </c>
      <c r="E14" s="41"/>
      <c r="F14" s="42"/>
      <c r="G14" s="42"/>
      <c r="H14" s="143">
        <v>0</v>
      </c>
      <c r="I14" s="104">
        <f t="shared" si="0"/>
        <v>0</v>
      </c>
    </row>
    <row r="15" spans="1:9" x14ac:dyDescent="0.25">
      <c r="A15" s="90" t="s">
        <v>42</v>
      </c>
      <c r="B15" s="42" t="s">
        <v>43</v>
      </c>
      <c r="C15" s="39" t="s">
        <v>22</v>
      </c>
      <c r="D15" s="81">
        <v>24</v>
      </c>
      <c r="E15" s="41"/>
      <c r="F15" s="42"/>
      <c r="G15" s="42"/>
      <c r="H15" s="143">
        <v>0</v>
      </c>
      <c r="I15" s="104">
        <f t="shared" si="0"/>
        <v>0</v>
      </c>
    </row>
    <row r="16" spans="1:9" ht="25.5" x14ac:dyDescent="0.25">
      <c r="A16" s="90" t="s">
        <v>48</v>
      </c>
      <c r="B16" s="42" t="s">
        <v>49</v>
      </c>
      <c r="C16" s="39" t="s">
        <v>31</v>
      </c>
      <c r="D16" s="81">
        <v>37</v>
      </c>
      <c r="E16" s="41"/>
      <c r="F16" s="42"/>
      <c r="G16" s="42"/>
      <c r="H16" s="143">
        <v>0</v>
      </c>
      <c r="I16" s="104">
        <f t="shared" si="0"/>
        <v>0</v>
      </c>
    </row>
    <row r="17" spans="1:9" ht="25.5" x14ac:dyDescent="0.25">
      <c r="A17" s="90" t="s">
        <v>50</v>
      </c>
      <c r="B17" s="42" t="s">
        <v>51</v>
      </c>
      <c r="C17" s="39" t="s">
        <v>31</v>
      </c>
      <c r="D17" s="81">
        <v>19</v>
      </c>
      <c r="E17" s="41"/>
      <c r="F17" s="42"/>
      <c r="G17" s="42"/>
      <c r="H17" s="143">
        <v>0</v>
      </c>
      <c r="I17" s="104">
        <f t="shared" si="0"/>
        <v>0</v>
      </c>
    </row>
    <row r="18" spans="1:9" x14ac:dyDescent="0.25">
      <c r="A18" s="90" t="s">
        <v>52</v>
      </c>
      <c r="B18" s="42" t="s">
        <v>53</v>
      </c>
      <c r="C18" s="39" t="s">
        <v>31</v>
      </c>
      <c r="D18" s="81">
        <v>19</v>
      </c>
      <c r="E18" s="41"/>
      <c r="F18" s="42"/>
      <c r="G18" s="42"/>
      <c r="H18" s="143">
        <v>0</v>
      </c>
      <c r="I18" s="104">
        <f t="shared" si="0"/>
        <v>0</v>
      </c>
    </row>
    <row r="19" spans="1:9" x14ac:dyDescent="0.25">
      <c r="A19" s="90" t="s">
        <v>54</v>
      </c>
      <c r="B19" s="42" t="s">
        <v>55</v>
      </c>
      <c r="C19" s="39" t="s">
        <v>31</v>
      </c>
      <c r="D19" s="81">
        <v>9</v>
      </c>
      <c r="E19" s="41"/>
      <c r="F19" s="42"/>
      <c r="G19" s="42"/>
      <c r="H19" s="143">
        <v>0</v>
      </c>
      <c r="I19" s="104">
        <f t="shared" si="0"/>
        <v>0</v>
      </c>
    </row>
    <row r="20" spans="1:9" x14ac:dyDescent="0.25">
      <c r="A20" s="90" t="s">
        <v>246</v>
      </c>
      <c r="B20" s="42" t="s">
        <v>56</v>
      </c>
      <c r="C20" s="39" t="s">
        <v>11</v>
      </c>
      <c r="D20" s="81">
        <v>1</v>
      </c>
      <c r="E20" s="41"/>
      <c r="F20" s="42"/>
      <c r="G20" s="42"/>
      <c r="H20" s="143">
        <v>0</v>
      </c>
      <c r="I20" s="104">
        <f t="shared" si="0"/>
        <v>0</v>
      </c>
    </row>
    <row r="21" spans="1:9" x14ac:dyDescent="0.25">
      <c r="A21" s="90" t="s">
        <v>62</v>
      </c>
      <c r="B21" s="42" t="s">
        <v>63</v>
      </c>
      <c r="C21" s="39" t="s">
        <v>8</v>
      </c>
      <c r="D21" s="40">
        <v>0.35</v>
      </c>
      <c r="E21" s="41"/>
      <c r="F21" s="42"/>
      <c r="G21" s="42"/>
      <c r="H21" s="143">
        <v>0</v>
      </c>
      <c r="I21" s="104">
        <f t="shared" si="0"/>
        <v>0</v>
      </c>
    </row>
    <row r="22" spans="1:9" x14ac:dyDescent="0.25">
      <c r="A22" s="90" t="s">
        <v>64</v>
      </c>
      <c r="B22" s="42" t="s">
        <v>65</v>
      </c>
      <c r="C22" s="39" t="s">
        <v>8</v>
      </c>
      <c r="D22" s="40">
        <v>0.35</v>
      </c>
      <c r="E22" s="41"/>
      <c r="F22" s="42"/>
      <c r="G22" s="42"/>
      <c r="H22" s="143">
        <v>0</v>
      </c>
      <c r="I22" s="104">
        <f t="shared" si="0"/>
        <v>0</v>
      </c>
    </row>
    <row r="23" spans="1:9" x14ac:dyDescent="0.25">
      <c r="A23" s="90" t="s">
        <v>66</v>
      </c>
      <c r="B23" s="42" t="s">
        <v>67</v>
      </c>
      <c r="C23" s="39" t="s">
        <v>31</v>
      </c>
      <c r="D23" s="81">
        <v>6</v>
      </c>
      <c r="E23" s="41"/>
      <c r="F23" s="42"/>
      <c r="G23" s="42"/>
      <c r="H23" s="143">
        <v>0</v>
      </c>
      <c r="I23" s="104">
        <f t="shared" si="0"/>
        <v>0</v>
      </c>
    </row>
    <row r="24" spans="1:9" x14ac:dyDescent="0.25">
      <c r="A24" s="90" t="s">
        <v>75</v>
      </c>
      <c r="B24" s="42" t="s">
        <v>76</v>
      </c>
      <c r="C24" s="39" t="s">
        <v>77</v>
      </c>
      <c r="D24" s="81">
        <v>228.5</v>
      </c>
      <c r="E24" s="41"/>
      <c r="F24" s="42"/>
      <c r="G24" s="42"/>
      <c r="H24" s="143">
        <v>0</v>
      </c>
      <c r="I24" s="104">
        <f t="shared" si="0"/>
        <v>0</v>
      </c>
    </row>
    <row r="25" spans="1:9" x14ac:dyDescent="0.25">
      <c r="A25" s="90" t="s">
        <v>78</v>
      </c>
      <c r="B25" s="42" t="s">
        <v>79</v>
      </c>
      <c r="C25" s="39" t="s">
        <v>26</v>
      </c>
      <c r="D25" s="81">
        <v>3.2222222222222223</v>
      </c>
      <c r="E25" s="41"/>
      <c r="F25" s="42"/>
      <c r="G25" s="42"/>
      <c r="H25" s="143">
        <v>0</v>
      </c>
      <c r="I25" s="104">
        <f t="shared" si="0"/>
        <v>0</v>
      </c>
    </row>
    <row r="26" spans="1:9" x14ac:dyDescent="0.25">
      <c r="A26" s="90" t="s">
        <v>80</v>
      </c>
      <c r="B26" s="42" t="s">
        <v>81</v>
      </c>
      <c r="C26" s="39" t="s">
        <v>22</v>
      </c>
      <c r="D26" s="81">
        <v>596</v>
      </c>
      <c r="E26" s="41"/>
      <c r="F26" s="42"/>
      <c r="G26" s="42"/>
      <c r="H26" s="143">
        <v>0</v>
      </c>
      <c r="I26" s="104">
        <f t="shared" si="0"/>
        <v>0</v>
      </c>
    </row>
    <row r="27" spans="1:9" x14ac:dyDescent="0.25">
      <c r="A27" s="90" t="s">
        <v>82</v>
      </c>
      <c r="B27" s="42" t="s">
        <v>83</v>
      </c>
      <c r="C27" s="39" t="s">
        <v>22</v>
      </c>
      <c r="D27" s="81">
        <v>21.2</v>
      </c>
      <c r="E27" s="41"/>
      <c r="F27" s="42"/>
      <c r="G27" s="42"/>
      <c r="H27" s="143">
        <v>0</v>
      </c>
      <c r="I27" s="104">
        <f t="shared" si="0"/>
        <v>0</v>
      </c>
    </row>
    <row r="28" spans="1:9" x14ac:dyDescent="0.25">
      <c r="A28" s="90" t="s">
        <v>84</v>
      </c>
      <c r="B28" s="42" t="s">
        <v>85</v>
      </c>
      <c r="C28" s="39" t="s">
        <v>14</v>
      </c>
      <c r="D28" s="81">
        <v>2</v>
      </c>
      <c r="E28" s="41"/>
      <c r="F28" s="42"/>
      <c r="G28" s="42"/>
      <c r="H28" s="143">
        <v>0</v>
      </c>
      <c r="I28" s="104">
        <f t="shared" si="0"/>
        <v>0</v>
      </c>
    </row>
    <row r="29" spans="1:9" x14ac:dyDescent="0.25">
      <c r="A29" s="90" t="s">
        <v>86</v>
      </c>
      <c r="B29" s="42" t="s">
        <v>87</v>
      </c>
      <c r="C29" s="39" t="s">
        <v>22</v>
      </c>
      <c r="D29" s="81">
        <v>1632</v>
      </c>
      <c r="E29" s="41"/>
      <c r="F29" s="42"/>
      <c r="G29" s="42"/>
      <c r="H29" s="143">
        <v>0</v>
      </c>
      <c r="I29" s="104">
        <f t="shared" si="0"/>
        <v>0</v>
      </c>
    </row>
    <row r="30" spans="1:9" ht="15.75" thickBot="1" x14ac:dyDescent="0.3">
      <c r="A30" s="135" t="s">
        <v>92</v>
      </c>
      <c r="B30" s="136" t="s">
        <v>93</v>
      </c>
      <c r="C30" s="137" t="s">
        <v>19</v>
      </c>
      <c r="D30" s="138">
        <v>862</v>
      </c>
      <c r="E30" s="139"/>
      <c r="F30" s="136"/>
      <c r="G30" s="136"/>
      <c r="H30" s="144">
        <v>0</v>
      </c>
      <c r="I30" s="115">
        <f t="shared" si="0"/>
        <v>0</v>
      </c>
    </row>
    <row r="31" spans="1:9" x14ac:dyDescent="0.25">
      <c r="A31" s="90" t="s">
        <v>244</v>
      </c>
      <c r="B31" s="42" t="s">
        <v>245</v>
      </c>
      <c r="C31" s="39" t="s">
        <v>132</v>
      </c>
      <c r="D31" s="81">
        <v>1</v>
      </c>
      <c r="E31" s="41"/>
      <c r="F31" s="42"/>
      <c r="G31" s="42"/>
      <c r="H31" s="109">
        <v>11300</v>
      </c>
      <c r="I31" s="109">
        <f t="shared" si="0"/>
        <v>11300</v>
      </c>
    </row>
    <row r="32" spans="1:9" ht="15.75" thickBot="1" x14ac:dyDescent="0.3">
      <c r="A32" s="167"/>
      <c r="B32" s="167"/>
      <c r="C32" s="167"/>
      <c r="D32" s="167"/>
      <c r="E32" s="167"/>
      <c r="F32" s="167"/>
      <c r="G32" s="167"/>
      <c r="H32" s="122"/>
      <c r="I32" s="122"/>
    </row>
    <row r="33" spans="1:9" x14ac:dyDescent="0.25">
      <c r="A33" s="168" t="s">
        <v>219</v>
      </c>
      <c r="B33" s="168"/>
      <c r="C33" s="168"/>
      <c r="D33" s="168"/>
      <c r="E33" s="168"/>
      <c r="F33" s="168"/>
      <c r="G33" s="168"/>
      <c r="H33" s="168"/>
      <c r="I33" s="140">
        <f>SUM(I4:I31)</f>
        <v>11300</v>
      </c>
    </row>
    <row r="34" spans="1:9" x14ac:dyDescent="0.25">
      <c r="A34" s="171"/>
      <c r="B34" s="171"/>
      <c r="C34" s="171"/>
      <c r="D34" s="171"/>
      <c r="E34" s="171"/>
      <c r="F34" s="171"/>
      <c r="G34" s="171"/>
      <c r="H34" s="171"/>
      <c r="I34" s="171"/>
    </row>
    <row r="35" spans="1:9" ht="32.25" customHeight="1" thickBot="1" x14ac:dyDescent="0.3">
      <c r="A35" s="148" t="s">
        <v>279</v>
      </c>
      <c r="B35" s="148"/>
      <c r="C35" s="148"/>
      <c r="D35" s="150"/>
      <c r="E35" s="150"/>
      <c r="F35" s="150"/>
      <c r="G35" s="150"/>
      <c r="H35" s="150"/>
      <c r="I35" s="150"/>
    </row>
    <row r="36" spans="1:9" ht="33.75" customHeight="1" thickBot="1" x14ac:dyDescent="0.3">
      <c r="A36" s="148" t="s">
        <v>280</v>
      </c>
      <c r="B36" s="148"/>
      <c r="C36" s="148"/>
      <c r="D36" s="166"/>
      <c r="E36" s="166"/>
      <c r="F36" s="166"/>
      <c r="G36" s="166"/>
      <c r="H36" s="166"/>
      <c r="I36" s="166"/>
    </row>
  </sheetData>
  <sheetProtection sheet="1" objects="1" scenarios="1" formatColumns="0" formatRows="0"/>
  <mergeCells count="9">
    <mergeCell ref="A36:C36"/>
    <mergeCell ref="D36:I36"/>
    <mergeCell ref="A32:G32"/>
    <mergeCell ref="A1:I1"/>
    <mergeCell ref="A2:I2"/>
    <mergeCell ref="A33:H33"/>
    <mergeCell ref="A34:I34"/>
    <mergeCell ref="A35:C35"/>
    <mergeCell ref="D35:I35"/>
  </mergeCells>
  <pageMargins left="0.7" right="0.7" top="1" bottom="0.75" header="0.3" footer="0.3"/>
  <pageSetup orientation="portrait" r:id="rId1"/>
  <headerFooter>
    <oddHeader xml:space="preserve">&amp;C&amp;"-,Bold"&amp;16WEST IDAHO SPRINGS - ADD ALTERNATE  &amp;"-,Regular"&amp;11
&amp;"-,Bold"August 20, 2018    &amp;"-,Regular"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15"/>
  <sheetViews>
    <sheetView view="pageLayout" zoomScaleNormal="100" zoomScaleSheetLayoutView="160" workbookViewId="0">
      <selection activeCell="H4" sqref="H4:H10"/>
    </sheetView>
  </sheetViews>
  <sheetFormatPr defaultColWidth="9.140625" defaultRowHeight="15" x14ac:dyDescent="0.25"/>
  <cols>
    <col min="1" max="1" width="9.28515625" customWidth="1"/>
    <col min="2" max="2" width="29.140625" customWidth="1"/>
    <col min="3" max="3" width="4.85546875" bestFit="1" customWidth="1"/>
    <col min="4" max="4" width="5.140625" bestFit="1" customWidth="1"/>
    <col min="5" max="5" width="7" customWidth="1"/>
    <col min="6" max="6" width="5.42578125" bestFit="1" customWidth="1"/>
    <col min="7" max="7" width="7" customWidth="1"/>
    <col min="8" max="8" width="10.28515625" customWidth="1"/>
    <col min="9" max="9" width="11.5703125" customWidth="1"/>
  </cols>
  <sheetData>
    <row r="1" spans="1:9" x14ac:dyDescent="0.25">
      <c r="A1" s="169" t="s">
        <v>248</v>
      </c>
      <c r="B1" s="170"/>
      <c r="C1" s="170"/>
      <c r="D1" s="170"/>
      <c r="E1" s="170"/>
      <c r="F1" s="170"/>
      <c r="G1" s="170"/>
      <c r="H1" s="170"/>
      <c r="I1" s="170"/>
    </row>
    <row r="2" spans="1:9" ht="15.75" thickBot="1" x14ac:dyDescent="0.3">
      <c r="A2" s="155" t="s">
        <v>247</v>
      </c>
      <c r="B2" s="156"/>
      <c r="C2" s="156"/>
      <c r="D2" s="156"/>
      <c r="E2" s="156"/>
      <c r="F2" s="156"/>
      <c r="G2" s="156"/>
      <c r="H2" s="156"/>
      <c r="I2" s="156"/>
    </row>
    <row r="3" spans="1:9" ht="26.25" thickBot="1" x14ac:dyDescent="0.3">
      <c r="A3" s="7" t="s">
        <v>0</v>
      </c>
      <c r="B3" s="8" t="s">
        <v>1</v>
      </c>
      <c r="C3" s="7" t="s">
        <v>2</v>
      </c>
      <c r="D3" s="9" t="s">
        <v>3</v>
      </c>
      <c r="E3" s="7" t="s">
        <v>292</v>
      </c>
      <c r="F3" s="7" t="s">
        <v>4</v>
      </c>
      <c r="G3" s="7" t="s">
        <v>5</v>
      </c>
      <c r="H3" s="7" t="s">
        <v>291</v>
      </c>
      <c r="I3" s="7" t="s">
        <v>293</v>
      </c>
    </row>
    <row r="4" spans="1:9" x14ac:dyDescent="0.25">
      <c r="A4" s="56" t="s">
        <v>187</v>
      </c>
      <c r="B4" s="36" t="s">
        <v>188</v>
      </c>
      <c r="C4" s="15" t="s">
        <v>77</v>
      </c>
      <c r="D4" s="52">
        <v>132</v>
      </c>
      <c r="E4" s="14"/>
      <c r="F4" s="13"/>
      <c r="G4" s="17"/>
      <c r="H4" s="143">
        <v>0</v>
      </c>
      <c r="I4" s="104">
        <f>(D4*H4)</f>
        <v>0</v>
      </c>
    </row>
    <row r="5" spans="1:9" x14ac:dyDescent="0.25">
      <c r="A5" s="56" t="s">
        <v>189</v>
      </c>
      <c r="B5" s="36" t="s">
        <v>190</v>
      </c>
      <c r="C5" s="15" t="s">
        <v>14</v>
      </c>
      <c r="D5" s="52">
        <v>16</v>
      </c>
      <c r="E5" s="14"/>
      <c r="F5" s="13"/>
      <c r="G5" s="17"/>
      <c r="H5" s="143">
        <v>0</v>
      </c>
      <c r="I5" s="104">
        <f t="shared" ref="I5:I10" si="0">(D5*H5)</f>
        <v>0</v>
      </c>
    </row>
    <row r="6" spans="1:9" x14ac:dyDescent="0.25">
      <c r="A6" s="56" t="s">
        <v>236</v>
      </c>
      <c r="B6" s="36" t="s">
        <v>237</v>
      </c>
      <c r="C6" s="15" t="s">
        <v>14</v>
      </c>
      <c r="D6" s="52">
        <v>2</v>
      </c>
      <c r="E6" s="14"/>
      <c r="F6" s="13"/>
      <c r="G6" s="17"/>
      <c r="H6" s="143">
        <v>0</v>
      </c>
      <c r="I6" s="104">
        <f t="shared" si="0"/>
        <v>0</v>
      </c>
    </row>
    <row r="7" spans="1:9" x14ac:dyDescent="0.25">
      <c r="A7" s="14" t="s">
        <v>90</v>
      </c>
      <c r="B7" s="14" t="s">
        <v>217</v>
      </c>
      <c r="C7" s="15" t="s">
        <v>19</v>
      </c>
      <c r="D7" s="52">
        <v>5.2</v>
      </c>
      <c r="E7" s="14"/>
      <c r="F7" s="16"/>
      <c r="G7" s="16"/>
      <c r="H7" s="143">
        <v>0</v>
      </c>
      <c r="I7" s="104">
        <f t="shared" si="0"/>
        <v>0</v>
      </c>
    </row>
    <row r="8" spans="1:9" x14ac:dyDescent="0.25">
      <c r="A8" s="14" t="s">
        <v>234</v>
      </c>
      <c r="B8" s="21" t="s">
        <v>235</v>
      </c>
      <c r="C8" s="20" t="s">
        <v>19</v>
      </c>
      <c r="D8" s="83">
        <v>38</v>
      </c>
      <c r="E8" s="20"/>
      <c r="F8" s="27"/>
      <c r="G8" s="27"/>
      <c r="H8" s="143">
        <v>0</v>
      </c>
      <c r="I8" s="104">
        <f t="shared" si="0"/>
        <v>0</v>
      </c>
    </row>
    <row r="9" spans="1:9" x14ac:dyDescent="0.25">
      <c r="A9" s="14" t="s">
        <v>238</v>
      </c>
      <c r="B9" s="29" t="s">
        <v>239</v>
      </c>
      <c r="C9" s="30" t="s">
        <v>14</v>
      </c>
      <c r="D9" s="31">
        <v>1</v>
      </c>
      <c r="E9" s="32"/>
      <c r="F9" s="33"/>
      <c r="G9" s="33"/>
      <c r="H9" s="143">
        <v>0</v>
      </c>
      <c r="I9" s="104">
        <f t="shared" si="0"/>
        <v>0</v>
      </c>
    </row>
    <row r="10" spans="1:9" x14ac:dyDescent="0.25">
      <c r="A10" s="37" t="s">
        <v>249</v>
      </c>
      <c r="B10" s="29" t="s">
        <v>225</v>
      </c>
      <c r="C10" s="30" t="s">
        <v>22</v>
      </c>
      <c r="D10" s="31">
        <v>10</v>
      </c>
      <c r="E10" s="32"/>
      <c r="F10" s="33"/>
      <c r="G10" s="33"/>
      <c r="H10" s="143">
        <v>0</v>
      </c>
      <c r="I10" s="104">
        <f t="shared" si="0"/>
        <v>0</v>
      </c>
    </row>
    <row r="11" spans="1:9" ht="15.75" thickBot="1" x14ac:dyDescent="0.3">
      <c r="A11" s="167"/>
      <c r="B11" s="167"/>
      <c r="C11" s="167"/>
      <c r="D11" s="167"/>
      <c r="E11" s="167"/>
      <c r="F11" s="167"/>
      <c r="G11" s="167"/>
      <c r="H11" s="103"/>
      <c r="I11" s="103"/>
    </row>
    <row r="12" spans="1:9" x14ac:dyDescent="0.25">
      <c r="A12" s="168" t="s">
        <v>219</v>
      </c>
      <c r="B12" s="168"/>
      <c r="C12" s="168"/>
      <c r="D12" s="168"/>
      <c r="E12" s="168"/>
      <c r="F12" s="168"/>
      <c r="G12" s="168"/>
      <c r="H12" s="168"/>
      <c r="I12" s="140">
        <f>SUM(I4:I10)</f>
        <v>0</v>
      </c>
    </row>
    <row r="13" spans="1:9" x14ac:dyDescent="0.25">
      <c r="A13" s="171"/>
      <c r="B13" s="171"/>
      <c r="C13" s="171"/>
      <c r="D13" s="171"/>
      <c r="E13" s="171"/>
      <c r="F13" s="171"/>
      <c r="G13" s="171"/>
      <c r="H13" s="171"/>
      <c r="I13" s="171"/>
    </row>
    <row r="14" spans="1:9" ht="34.5" customHeight="1" thickBot="1" x14ac:dyDescent="0.3">
      <c r="A14" s="148" t="s">
        <v>299</v>
      </c>
      <c r="B14" s="148"/>
      <c r="C14" s="148"/>
      <c r="D14" s="150"/>
      <c r="E14" s="150"/>
      <c r="F14" s="150"/>
      <c r="G14" s="150"/>
      <c r="H14" s="150"/>
      <c r="I14" s="150"/>
    </row>
    <row r="15" spans="1:9" ht="39.75" customHeight="1" thickBot="1" x14ac:dyDescent="0.3">
      <c r="A15" s="148" t="s">
        <v>284</v>
      </c>
      <c r="B15" s="148"/>
      <c r="C15" s="148"/>
      <c r="D15" s="166"/>
      <c r="E15" s="166"/>
      <c r="F15" s="166"/>
      <c r="G15" s="166"/>
      <c r="H15" s="166"/>
      <c r="I15" s="166"/>
    </row>
  </sheetData>
  <sheetProtection sheet="1" objects="1" scenarios="1" formatColumns="0" formatRows="0"/>
  <mergeCells count="9">
    <mergeCell ref="A15:C15"/>
    <mergeCell ref="D15:I15"/>
    <mergeCell ref="A11:G11"/>
    <mergeCell ref="A12:H12"/>
    <mergeCell ref="A1:I1"/>
    <mergeCell ref="A2:I2"/>
    <mergeCell ref="A13:I13"/>
    <mergeCell ref="A14:C14"/>
    <mergeCell ref="D14:I14"/>
  </mergeCells>
  <pageMargins left="0.7" right="0.7" top="1" bottom="0.75" header="0.3" footer="0.3"/>
  <pageSetup orientation="portrait" r:id="rId1"/>
  <headerFooter>
    <oddHeader xml:space="preserve">&amp;C&amp;"-,Bold"&amp;16RIVERSIDE - ADD ALTERNATE&amp;"-,Regular"&amp;11
&amp;"-,Bold"August 20, 2018    &amp;"-,Regular"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15"/>
  <sheetViews>
    <sheetView tabSelected="1" showWhiteSpace="0" view="pageLayout" zoomScale="96" zoomScaleNormal="100" zoomScaleSheetLayoutView="160" zoomScalePageLayoutView="96" workbookViewId="0">
      <selection activeCell="H4" sqref="H4"/>
    </sheetView>
  </sheetViews>
  <sheetFormatPr defaultColWidth="11.5703125" defaultRowHeight="15.75" x14ac:dyDescent="0.25"/>
  <cols>
    <col min="1" max="1" width="10" style="1" bestFit="1" customWidth="1"/>
    <col min="2" max="2" width="28.42578125" style="1" customWidth="1"/>
    <col min="3" max="3" width="5" style="2" bestFit="1" customWidth="1"/>
    <col min="4" max="4" width="5.42578125" style="2" bestFit="1" customWidth="1"/>
    <col min="5" max="5" width="6.5703125" style="1" customWidth="1"/>
    <col min="6" max="6" width="5.7109375" style="5" bestFit="1" customWidth="1"/>
    <col min="7" max="7" width="6" style="5" customWidth="1"/>
    <col min="8" max="16384" width="11.5703125" style="1"/>
  </cols>
  <sheetData>
    <row r="1" spans="1:9" x14ac:dyDescent="0.25">
      <c r="A1" s="169" t="s">
        <v>248</v>
      </c>
      <c r="B1" s="170"/>
      <c r="C1" s="170"/>
      <c r="D1" s="170"/>
      <c r="E1" s="170"/>
      <c r="F1" s="170"/>
      <c r="G1" s="170"/>
      <c r="H1" s="170"/>
      <c r="I1" s="170"/>
    </row>
    <row r="2" spans="1:9" ht="16.5" thickBot="1" x14ac:dyDescent="0.3">
      <c r="A2" s="155" t="s">
        <v>247</v>
      </c>
      <c r="B2" s="156"/>
      <c r="C2" s="156"/>
      <c r="D2" s="156"/>
      <c r="E2" s="156"/>
      <c r="F2" s="156"/>
      <c r="G2" s="156"/>
      <c r="H2" s="156"/>
      <c r="I2" s="156"/>
    </row>
    <row r="3" spans="1:9" ht="26.25" thickBot="1" x14ac:dyDescent="0.3">
      <c r="A3" s="7" t="s">
        <v>0</v>
      </c>
      <c r="B3" s="8" t="s">
        <v>1</v>
      </c>
      <c r="C3" s="7" t="s">
        <v>2</v>
      </c>
      <c r="D3" s="9" t="s">
        <v>3</v>
      </c>
      <c r="E3" s="7" t="s">
        <v>292</v>
      </c>
      <c r="F3" s="7" t="s">
        <v>4</v>
      </c>
      <c r="G3" s="7" t="s">
        <v>5</v>
      </c>
      <c r="H3" s="7" t="s">
        <v>291</v>
      </c>
      <c r="I3" s="7" t="s">
        <v>293</v>
      </c>
    </row>
    <row r="4" spans="1:9" x14ac:dyDescent="0.25">
      <c r="A4" s="10" t="s">
        <v>17</v>
      </c>
      <c r="B4" s="10" t="s">
        <v>18</v>
      </c>
      <c r="C4" s="11" t="s">
        <v>19</v>
      </c>
      <c r="D4" s="82">
        <v>9.3000000000000007</v>
      </c>
      <c r="E4" s="10"/>
      <c r="F4" s="12"/>
      <c r="G4" s="12"/>
      <c r="H4" s="143">
        <v>0</v>
      </c>
      <c r="I4" s="104">
        <f>(D4*H4)</f>
        <v>0</v>
      </c>
    </row>
    <row r="5" spans="1:9" x14ac:dyDescent="0.25">
      <c r="A5" s="14" t="s">
        <v>213</v>
      </c>
      <c r="B5" s="14" t="s">
        <v>214</v>
      </c>
      <c r="C5" s="15" t="s">
        <v>22</v>
      </c>
      <c r="D5" s="52">
        <v>10.25</v>
      </c>
      <c r="E5" s="14"/>
      <c r="F5" s="16"/>
      <c r="G5" s="16"/>
      <c r="H5" s="143">
        <v>0</v>
      </c>
      <c r="I5" s="104">
        <f t="shared" ref="I5" si="0">(D5*H5)</f>
        <v>0</v>
      </c>
    </row>
    <row r="6" spans="1:9" x14ac:dyDescent="0.25">
      <c r="A6" s="14" t="s">
        <v>23</v>
      </c>
      <c r="B6" s="14" t="s">
        <v>24</v>
      </c>
      <c r="C6" s="15" t="s">
        <v>19</v>
      </c>
      <c r="D6" s="52">
        <v>3.3</v>
      </c>
      <c r="E6" s="14"/>
      <c r="F6" s="16"/>
      <c r="G6" s="16"/>
      <c r="H6" s="143">
        <v>0</v>
      </c>
      <c r="I6" s="104">
        <f t="shared" ref="I6:I10" si="1">(D6*H6)</f>
        <v>0</v>
      </c>
    </row>
    <row r="7" spans="1:9" x14ac:dyDescent="0.25">
      <c r="A7" s="14" t="s">
        <v>173</v>
      </c>
      <c r="B7" s="14" t="s">
        <v>174</v>
      </c>
      <c r="C7" s="15" t="s">
        <v>77</v>
      </c>
      <c r="D7" s="52">
        <v>2.7</v>
      </c>
      <c r="E7" s="14"/>
      <c r="F7" s="16"/>
      <c r="G7" s="16"/>
      <c r="H7" s="143">
        <v>0</v>
      </c>
      <c r="I7" s="104">
        <f t="shared" si="1"/>
        <v>0</v>
      </c>
    </row>
    <row r="8" spans="1:9" x14ac:dyDescent="0.25">
      <c r="A8" s="14" t="s">
        <v>215</v>
      </c>
      <c r="B8" s="14" t="s">
        <v>216</v>
      </c>
      <c r="C8" s="15" t="s">
        <v>19</v>
      </c>
      <c r="D8" s="52">
        <v>3.4</v>
      </c>
      <c r="E8" s="14"/>
      <c r="F8" s="16"/>
      <c r="G8" s="16"/>
      <c r="H8" s="143">
        <v>0</v>
      </c>
      <c r="I8" s="104">
        <f t="shared" si="1"/>
        <v>0</v>
      </c>
    </row>
    <row r="9" spans="1:9" x14ac:dyDescent="0.25">
      <c r="A9" s="14" t="s">
        <v>90</v>
      </c>
      <c r="B9" s="14" t="s">
        <v>217</v>
      </c>
      <c r="C9" s="15" t="s">
        <v>19</v>
      </c>
      <c r="D9" s="52">
        <v>107.64</v>
      </c>
      <c r="E9" s="14"/>
      <c r="F9" s="16"/>
      <c r="G9" s="16"/>
      <c r="H9" s="143">
        <v>0</v>
      </c>
      <c r="I9" s="104">
        <f t="shared" si="1"/>
        <v>0</v>
      </c>
    </row>
    <row r="10" spans="1:9" x14ac:dyDescent="0.25">
      <c r="A10" s="14" t="s">
        <v>88</v>
      </c>
      <c r="B10" s="14" t="s">
        <v>218</v>
      </c>
      <c r="C10" s="15" t="s">
        <v>19</v>
      </c>
      <c r="D10" s="52">
        <v>9.3000000000000007</v>
      </c>
      <c r="E10" s="14"/>
      <c r="F10" s="16"/>
      <c r="G10" s="16"/>
      <c r="H10" s="143">
        <v>0</v>
      </c>
      <c r="I10" s="104">
        <f t="shared" si="1"/>
        <v>0</v>
      </c>
    </row>
    <row r="11" spans="1:9" ht="16.5" thickBot="1" x14ac:dyDescent="0.3">
      <c r="A11" s="167"/>
      <c r="B11" s="167"/>
      <c r="C11" s="167"/>
      <c r="D11" s="167"/>
      <c r="E11" s="167"/>
      <c r="F11" s="167"/>
      <c r="G11" s="167"/>
      <c r="H11" s="141"/>
      <c r="I11" s="141"/>
    </row>
    <row r="12" spans="1:9" x14ac:dyDescent="0.25">
      <c r="A12" s="168" t="s">
        <v>219</v>
      </c>
      <c r="B12" s="168"/>
      <c r="C12" s="168"/>
      <c r="D12" s="168"/>
      <c r="E12" s="168"/>
      <c r="F12" s="168"/>
      <c r="G12" s="168"/>
      <c r="H12" s="168"/>
      <c r="I12" s="142">
        <f>SUM(I4:I10)</f>
        <v>0</v>
      </c>
    </row>
    <row r="13" spans="1:9" x14ac:dyDescent="0.25">
      <c r="A13" s="171"/>
      <c r="B13" s="171"/>
      <c r="C13" s="171"/>
      <c r="D13" s="171"/>
      <c r="E13" s="171"/>
      <c r="F13" s="171"/>
      <c r="G13" s="171"/>
      <c r="H13" s="171"/>
      <c r="I13" s="171"/>
    </row>
    <row r="14" spans="1:9" ht="35.25" customHeight="1" thickBot="1" x14ac:dyDescent="0.3">
      <c r="A14" s="148" t="s">
        <v>281</v>
      </c>
      <c r="B14" s="148"/>
      <c r="C14" s="148"/>
      <c r="D14" s="150"/>
      <c r="E14" s="150"/>
      <c r="F14" s="150"/>
      <c r="G14" s="150"/>
      <c r="H14" s="150"/>
      <c r="I14" s="150"/>
    </row>
    <row r="15" spans="1:9" ht="32.25" customHeight="1" thickBot="1" x14ac:dyDescent="0.3">
      <c r="A15" s="148" t="s">
        <v>282</v>
      </c>
      <c r="B15" s="148"/>
      <c r="C15" s="148"/>
      <c r="D15" s="166"/>
      <c r="E15" s="166"/>
      <c r="F15" s="166"/>
      <c r="G15" s="166"/>
      <c r="H15" s="166"/>
      <c r="I15" s="166"/>
    </row>
  </sheetData>
  <sheetProtection sheet="1" objects="1" scenarios="1" formatColumns="0" formatRows="0"/>
  <mergeCells count="9">
    <mergeCell ref="A15:C15"/>
    <mergeCell ref="D15:I15"/>
    <mergeCell ref="A11:G11"/>
    <mergeCell ref="A12:H12"/>
    <mergeCell ref="A1:I1"/>
    <mergeCell ref="A2:I2"/>
    <mergeCell ref="A13:I13"/>
    <mergeCell ref="A14:C14"/>
    <mergeCell ref="D14:I14"/>
  </mergeCells>
  <pageMargins left="0.7" right="0.7" top="1" bottom="0.75" header="0.3" footer="0.3"/>
  <pageSetup orientation="portrait" r:id="rId1"/>
  <headerFooter>
    <oddHeader xml:space="preserve">&amp;C&amp;"-,Bold"&amp;16CITY HALL TRAIL - ADD ALTERNATE &amp;"-,Regular"&amp;11
&amp;"-,Bold"August 20, 2018    &amp;"-,Regular"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TOTAL</vt:lpstr>
      <vt:lpstr>West Idaho Springs-Base</vt:lpstr>
      <vt:lpstr>CIS-City Hall</vt:lpstr>
      <vt:lpstr>CIS-Bank</vt:lpstr>
      <vt:lpstr>CIS-Riverside Complete</vt:lpstr>
      <vt:lpstr>West Idaho Springs-Add ALT</vt:lpstr>
      <vt:lpstr>CIS-Riverside City Add Alt</vt:lpstr>
      <vt:lpstr>City Hall Trail-Add Alt</vt:lpstr>
      <vt:lpstr>'CIS-Bank'!Print_Area</vt:lpstr>
      <vt:lpstr>'CIS-City Hall'!Print_Area</vt:lpstr>
      <vt:lpstr>'CIS-Riverside City Add Alt'!Print_Area</vt:lpstr>
      <vt:lpstr>'CIS-Riverside Complete'!Print_Area</vt:lpstr>
      <vt:lpstr>'City Hall Trail-Add Alt'!Print_Area</vt:lpstr>
      <vt:lpstr>TOTAL!Print_Area</vt:lpstr>
      <vt:lpstr>'West Idaho Springs-Add ALT'!Print_Area</vt:lpstr>
      <vt:lpstr>'West Idaho Springs-Base'!Print_Area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Sydney Shell</dc:creator>
  <cp:lastModifiedBy>Andrew Marsh</cp:lastModifiedBy>
  <cp:lastPrinted>2018-08-22T14:23:04Z</cp:lastPrinted>
  <dcterms:created xsi:type="dcterms:W3CDTF">2018-05-16T13:42:19Z</dcterms:created>
  <dcterms:modified xsi:type="dcterms:W3CDTF">2018-08-31T19:33:25Z</dcterms:modified>
</cp:coreProperties>
</file>